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35" windowWidth="13890" windowHeight="7320" tabRatio="601" activeTab="0"/>
  </bookViews>
  <sheets>
    <sheet name="Foglio1" sheetId="1" r:id="rId1"/>
    <sheet name="Foglio2" sheetId="2" r:id="rId2"/>
    <sheet name="Foglio3" sheetId="3" r:id="rId3"/>
  </sheets>
  <definedNames>
    <definedName name="Vab">'Foglio1'!$G$16</definedName>
    <definedName name="Vn">'Foglio1'!$G$17</definedName>
  </definedNames>
  <calcPr fullCalcOnLoad="1"/>
</workbook>
</file>

<file path=xl/sharedStrings.xml><?xml version="1.0" encoding="utf-8"?>
<sst xmlns="http://schemas.openxmlformats.org/spreadsheetml/2006/main" count="202" uniqueCount="123">
  <si>
    <t>DATI</t>
  </si>
  <si>
    <t>E=Vab=</t>
  </si>
  <si>
    <t>W</t>
  </si>
  <si>
    <t>V</t>
  </si>
  <si>
    <t>TROVARE</t>
  </si>
  <si>
    <t>SOLUZIONE</t>
  </si>
  <si>
    <t>IPSIA "L. GALVANI" - TRIESTE</t>
  </si>
  <si>
    <t>classe:</t>
  </si>
  <si>
    <t xml:space="preserve">ALUNNO: </t>
  </si>
  <si>
    <t>VOTO</t>
  </si>
  <si>
    <t>Z1 =</t>
  </si>
  <si>
    <t>+J</t>
  </si>
  <si>
    <t>Z2 =</t>
  </si>
  <si>
    <t>L</t>
  </si>
  <si>
    <t>=</t>
  </si>
  <si>
    <t>IMPEDENZA</t>
  </si>
  <si>
    <t>R</t>
  </si>
  <si>
    <t>X</t>
  </si>
  <si>
    <t>M</t>
  </si>
  <si>
    <t>j</t>
  </si>
  <si>
    <t>°</t>
  </si>
  <si>
    <t>impedenza serie</t>
  </si>
  <si>
    <t>prodotto</t>
  </si>
  <si>
    <t>Zx = Z1 * Z2</t>
  </si>
  <si>
    <t>Zs = Z1 + Z2</t>
  </si>
  <si>
    <t>impedenza parallelo</t>
  </si>
  <si>
    <t>Zs = Z1 + Z2 =</t>
  </si>
  <si>
    <t>Zx = Z1 * Z2 =</t>
  </si>
  <si>
    <t>Zp = Zx / Zs =</t>
  </si>
  <si>
    <t>R1+R2</t>
  </si>
  <si>
    <t>X1+X2</t>
  </si>
  <si>
    <t>Zs =</t>
  </si>
  <si>
    <t>arctan(X/R)</t>
  </si>
  <si>
    <t>M1*M2</t>
  </si>
  <si>
    <t>M*cos</t>
  </si>
  <si>
    <t>M*sen</t>
  </si>
  <si>
    <t xml:space="preserve">Zx = </t>
  </si>
  <si>
    <t>Mx</t>
  </si>
  <si>
    <t>Mx / Ms</t>
  </si>
  <si>
    <r>
      <t>j</t>
    </r>
    <r>
      <rPr>
        <b/>
        <sz val="10"/>
        <color indexed="10"/>
        <rFont val="Times New Roman"/>
        <family val="1"/>
      </rPr>
      <t xml:space="preserve">x </t>
    </r>
    <r>
      <rPr>
        <b/>
        <sz val="10"/>
        <color indexed="10"/>
        <rFont val="Symbol"/>
        <family val="1"/>
      </rPr>
      <t>- j</t>
    </r>
    <r>
      <rPr>
        <b/>
        <sz val="10"/>
        <color indexed="10"/>
        <rFont val="Times New Roman"/>
        <family val="1"/>
      </rPr>
      <t>s</t>
    </r>
  </si>
  <si>
    <t>j1 + j2</t>
  </si>
  <si>
    <t xml:space="preserve">Zp = </t>
  </si>
  <si>
    <t>Ms</t>
  </si>
  <si>
    <r>
      <t>j</t>
    </r>
    <r>
      <rPr>
        <b/>
        <sz val="10"/>
        <color indexed="10"/>
        <rFont val="Times New Roman"/>
        <family val="1"/>
      </rPr>
      <t>s</t>
    </r>
  </si>
  <si>
    <r>
      <t>j</t>
    </r>
    <r>
      <rPr>
        <b/>
        <sz val="10"/>
        <color indexed="10"/>
        <rFont val="Times New Roman"/>
        <family val="1"/>
      </rPr>
      <t>x</t>
    </r>
  </si>
  <si>
    <t>Mp</t>
  </si>
  <si>
    <r>
      <t>j</t>
    </r>
    <r>
      <rPr>
        <b/>
        <sz val="10"/>
        <color indexed="10"/>
        <rFont val="Times New Roman"/>
        <family val="1"/>
      </rPr>
      <t>p</t>
    </r>
  </si>
  <si>
    <t xml:space="preserve">           </t>
  </si>
  <si>
    <t xml:space="preserve"> </t>
  </si>
  <si>
    <t xml:space="preserve">      </t>
  </si>
  <si>
    <t>radq(...)</t>
  </si>
  <si>
    <t>Albino PASCUTTI</t>
  </si>
  <si>
    <t>Zp = (Z1*Z2) / (Z1+Z2) = Zx / Zs</t>
  </si>
  <si>
    <r>
      <t>Z</t>
    </r>
    <r>
      <rPr>
        <b/>
        <sz val="10"/>
        <rFont val="CommercialScript BT"/>
        <family val="4"/>
      </rPr>
      <t xml:space="preserve">l </t>
    </r>
    <r>
      <rPr>
        <b/>
        <sz val="10"/>
        <rFont val="Arial"/>
        <family val="2"/>
      </rPr>
      <t>=</t>
    </r>
  </si>
  <si>
    <t>5 ESERCIZIO SUL CALCOLO DELLE IMPEDENZE IN PARALLELO</t>
  </si>
  <si>
    <t>CALCOLO DELLE POTENZE</t>
  </si>
  <si>
    <r>
      <t>P</t>
    </r>
    <r>
      <rPr>
        <sz val="10"/>
        <rFont val="Times New Roman"/>
        <family val="1"/>
      </rPr>
      <t xml:space="preserve">1 = </t>
    </r>
    <r>
      <rPr>
        <sz val="12"/>
        <rFont val="Times New Roman"/>
        <family val="1"/>
      </rPr>
      <t>R</t>
    </r>
    <r>
      <rPr>
        <sz val="10"/>
        <rFont val="Times New Roman"/>
        <family val="1"/>
      </rPr>
      <t>1 x</t>
    </r>
    <r>
      <rPr>
        <sz val="12"/>
        <rFont val="Times New Roman"/>
        <family val="1"/>
      </rPr>
      <t xml:space="preserve"> I</t>
    </r>
    <r>
      <rPr>
        <sz val="10"/>
        <rFont val="Times New Roman"/>
        <family val="1"/>
      </rPr>
      <t xml:space="preserve">1^2 </t>
    </r>
  </si>
  <si>
    <r>
      <t>P</t>
    </r>
    <r>
      <rPr>
        <sz val="10"/>
        <rFont val="Times New Roman"/>
        <family val="1"/>
      </rPr>
      <t>1 =</t>
    </r>
  </si>
  <si>
    <t>CALCOLO DELLE CORRENTI</t>
  </si>
  <si>
    <r>
      <t>I</t>
    </r>
    <r>
      <rPr>
        <sz val="10"/>
        <rFont val="Times New Roman"/>
        <family val="1"/>
      </rPr>
      <t>1 =</t>
    </r>
  </si>
  <si>
    <r>
      <t>I</t>
    </r>
    <r>
      <rPr>
        <sz val="10"/>
        <rFont val="Times New Roman"/>
        <family val="1"/>
      </rPr>
      <t>2 =</t>
    </r>
  </si>
  <si>
    <r>
      <t>I</t>
    </r>
    <r>
      <rPr>
        <sz val="10"/>
        <rFont val="Times New Roman"/>
        <family val="1"/>
      </rPr>
      <t xml:space="preserve"> =</t>
    </r>
  </si>
  <si>
    <r>
      <t>P</t>
    </r>
    <r>
      <rPr>
        <sz val="10"/>
        <rFont val="Times New Roman"/>
        <family val="1"/>
      </rPr>
      <t xml:space="preserve">2 = </t>
    </r>
    <r>
      <rPr>
        <sz val="12"/>
        <rFont val="Times New Roman"/>
        <family val="1"/>
      </rPr>
      <t>R</t>
    </r>
    <r>
      <rPr>
        <sz val="10"/>
        <rFont val="Times New Roman"/>
        <family val="1"/>
      </rPr>
      <t>2 x</t>
    </r>
    <r>
      <rPr>
        <sz val="12"/>
        <rFont val="Times New Roman"/>
        <family val="1"/>
      </rPr>
      <t xml:space="preserve"> I</t>
    </r>
    <r>
      <rPr>
        <sz val="10"/>
        <rFont val="Times New Roman"/>
        <family val="1"/>
      </rPr>
      <t xml:space="preserve">2^2 </t>
    </r>
  </si>
  <si>
    <r>
      <t>P</t>
    </r>
    <r>
      <rPr>
        <sz val="10"/>
        <rFont val="Times New Roman"/>
        <family val="1"/>
      </rPr>
      <t>2 =</t>
    </r>
  </si>
  <si>
    <r>
      <t>P</t>
    </r>
    <r>
      <rPr>
        <sz val="10"/>
        <rFont val="Times New Roman"/>
        <family val="1"/>
      </rPr>
      <t xml:space="preserve">p = </t>
    </r>
    <r>
      <rPr>
        <sz val="12"/>
        <rFont val="Times New Roman"/>
        <family val="1"/>
      </rPr>
      <t>R</t>
    </r>
    <r>
      <rPr>
        <sz val="10"/>
        <rFont val="Times New Roman"/>
        <family val="1"/>
      </rPr>
      <t>p x</t>
    </r>
    <r>
      <rPr>
        <sz val="12"/>
        <rFont val="Times New Roman"/>
        <family val="1"/>
      </rPr>
      <t xml:space="preserve"> I</t>
    </r>
    <r>
      <rPr>
        <sz val="10"/>
        <rFont val="Times New Roman"/>
        <family val="1"/>
      </rPr>
      <t xml:space="preserve">^2 </t>
    </r>
  </si>
  <si>
    <r>
      <t>P</t>
    </r>
    <r>
      <rPr>
        <sz val="10"/>
        <rFont val="Times New Roman"/>
        <family val="1"/>
      </rPr>
      <t>p =</t>
    </r>
  </si>
  <si>
    <t>VERIFICA</t>
  </si>
  <si>
    <r>
      <t>P</t>
    </r>
    <r>
      <rPr>
        <sz val="10"/>
        <rFont val="Times New Roman"/>
        <family val="1"/>
      </rPr>
      <t xml:space="preserve">p = </t>
    </r>
    <r>
      <rPr>
        <sz val="12"/>
        <rFont val="Times New Roman"/>
        <family val="1"/>
      </rPr>
      <t>P</t>
    </r>
    <r>
      <rPr>
        <sz val="10"/>
        <rFont val="Times New Roman"/>
        <family val="1"/>
      </rPr>
      <t>1 +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P2 =</t>
    </r>
  </si>
  <si>
    <r>
      <t>Q</t>
    </r>
    <r>
      <rPr>
        <sz val="10"/>
        <rFont val="Times New Roman"/>
        <family val="1"/>
      </rPr>
      <t xml:space="preserve">1 = </t>
    </r>
    <r>
      <rPr>
        <sz val="12"/>
        <rFont val="Times New Roman"/>
        <family val="1"/>
      </rPr>
      <t>X</t>
    </r>
    <r>
      <rPr>
        <sz val="10"/>
        <rFont val="Times New Roman"/>
        <family val="1"/>
      </rPr>
      <t>1 x</t>
    </r>
    <r>
      <rPr>
        <sz val="12"/>
        <rFont val="Times New Roman"/>
        <family val="1"/>
      </rPr>
      <t xml:space="preserve"> I</t>
    </r>
    <r>
      <rPr>
        <sz val="10"/>
        <rFont val="Times New Roman"/>
        <family val="1"/>
      </rPr>
      <t xml:space="preserve">1^2 </t>
    </r>
  </si>
  <si>
    <r>
      <t>Q</t>
    </r>
    <r>
      <rPr>
        <sz val="10"/>
        <rFont val="Times New Roman"/>
        <family val="1"/>
      </rPr>
      <t xml:space="preserve">2 = </t>
    </r>
    <r>
      <rPr>
        <sz val="12"/>
        <rFont val="Times New Roman"/>
        <family val="1"/>
      </rPr>
      <t>X</t>
    </r>
    <r>
      <rPr>
        <sz val="10"/>
        <rFont val="Times New Roman"/>
        <family val="1"/>
      </rPr>
      <t>2 x</t>
    </r>
    <r>
      <rPr>
        <sz val="12"/>
        <rFont val="Times New Roman"/>
        <family val="1"/>
      </rPr>
      <t xml:space="preserve"> I</t>
    </r>
    <r>
      <rPr>
        <sz val="10"/>
        <rFont val="Times New Roman"/>
        <family val="1"/>
      </rPr>
      <t xml:space="preserve">2^2 </t>
    </r>
  </si>
  <si>
    <r>
      <t>Q</t>
    </r>
    <r>
      <rPr>
        <sz val="10"/>
        <rFont val="Times New Roman"/>
        <family val="1"/>
      </rPr>
      <t xml:space="preserve">p = </t>
    </r>
    <r>
      <rPr>
        <sz val="12"/>
        <rFont val="Times New Roman"/>
        <family val="1"/>
      </rPr>
      <t>X</t>
    </r>
    <r>
      <rPr>
        <sz val="10"/>
        <rFont val="Times New Roman"/>
        <family val="1"/>
      </rPr>
      <t>p x</t>
    </r>
    <r>
      <rPr>
        <sz val="12"/>
        <rFont val="Times New Roman"/>
        <family val="1"/>
      </rPr>
      <t xml:space="preserve"> I</t>
    </r>
    <r>
      <rPr>
        <sz val="10"/>
        <rFont val="Times New Roman"/>
        <family val="1"/>
      </rPr>
      <t xml:space="preserve">^2 </t>
    </r>
  </si>
  <si>
    <r>
      <t>Q</t>
    </r>
    <r>
      <rPr>
        <sz val="10"/>
        <rFont val="Times New Roman"/>
        <family val="1"/>
      </rPr>
      <t>1 =</t>
    </r>
  </si>
  <si>
    <r>
      <t>Q</t>
    </r>
    <r>
      <rPr>
        <sz val="10"/>
        <rFont val="Times New Roman"/>
        <family val="1"/>
      </rPr>
      <t>2 =</t>
    </r>
  </si>
  <si>
    <r>
      <t>Q</t>
    </r>
    <r>
      <rPr>
        <sz val="10"/>
        <rFont val="Times New Roman"/>
        <family val="1"/>
      </rPr>
      <t>p =</t>
    </r>
  </si>
  <si>
    <t>VAR</t>
  </si>
  <si>
    <r>
      <t>Q</t>
    </r>
    <r>
      <rPr>
        <sz val="10"/>
        <rFont val="Times New Roman"/>
        <family val="1"/>
      </rPr>
      <t xml:space="preserve">p = </t>
    </r>
    <r>
      <rPr>
        <sz val="12"/>
        <rFont val="Times New Roman"/>
        <family val="1"/>
      </rPr>
      <t>Q</t>
    </r>
    <r>
      <rPr>
        <sz val="10"/>
        <rFont val="Times New Roman"/>
        <family val="1"/>
      </rPr>
      <t>1 +</t>
    </r>
    <r>
      <rPr>
        <sz val="12"/>
        <rFont val="Times New Roman"/>
        <family val="1"/>
      </rPr>
      <t xml:space="preserve"> Q2 =</t>
    </r>
  </si>
  <si>
    <r>
      <t>S</t>
    </r>
    <r>
      <rPr>
        <sz val="10"/>
        <rFont val="Times New Roman"/>
        <family val="1"/>
      </rPr>
      <t>1 = Radq(</t>
    </r>
    <r>
      <rPr>
        <sz val="12"/>
        <rFont val="Times New Roman"/>
        <family val="1"/>
      </rPr>
      <t>P</t>
    </r>
    <r>
      <rPr>
        <sz val="10"/>
        <rFont val="Times New Roman"/>
        <family val="1"/>
      </rPr>
      <t>1^2 +</t>
    </r>
    <r>
      <rPr>
        <sz val="12"/>
        <rFont val="Times New Roman"/>
        <family val="1"/>
      </rPr>
      <t xml:space="preserve"> Q</t>
    </r>
    <r>
      <rPr>
        <sz val="10"/>
        <rFont val="Times New Roman"/>
        <family val="1"/>
      </rPr>
      <t>1^2)</t>
    </r>
  </si>
  <si>
    <r>
      <t>S</t>
    </r>
    <r>
      <rPr>
        <sz val="10"/>
        <rFont val="Times New Roman"/>
        <family val="1"/>
      </rPr>
      <t>1 =</t>
    </r>
  </si>
  <si>
    <t>VA</t>
  </si>
  <si>
    <r>
      <t>S</t>
    </r>
    <r>
      <rPr>
        <sz val="10"/>
        <rFont val="Times New Roman"/>
        <family val="1"/>
      </rPr>
      <t>2 = Radq(</t>
    </r>
    <r>
      <rPr>
        <sz val="12"/>
        <rFont val="Times New Roman"/>
        <family val="1"/>
      </rPr>
      <t>P</t>
    </r>
    <r>
      <rPr>
        <sz val="10"/>
        <rFont val="Times New Roman"/>
        <family val="1"/>
      </rPr>
      <t>2^2 +</t>
    </r>
    <r>
      <rPr>
        <sz val="12"/>
        <rFont val="Times New Roman"/>
        <family val="1"/>
      </rPr>
      <t xml:space="preserve"> Q</t>
    </r>
    <r>
      <rPr>
        <sz val="10"/>
        <rFont val="Times New Roman"/>
        <family val="1"/>
      </rPr>
      <t>2^2)</t>
    </r>
  </si>
  <si>
    <r>
      <t>S</t>
    </r>
    <r>
      <rPr>
        <sz val="10"/>
        <rFont val="Times New Roman"/>
        <family val="1"/>
      </rPr>
      <t>2 =</t>
    </r>
  </si>
  <si>
    <r>
      <t>Sp</t>
    </r>
    <r>
      <rPr>
        <sz val="10"/>
        <rFont val="Times New Roman"/>
        <family val="1"/>
      </rPr>
      <t xml:space="preserve"> = Radq(</t>
    </r>
    <r>
      <rPr>
        <sz val="12"/>
        <rFont val="Times New Roman"/>
        <family val="1"/>
      </rPr>
      <t>P</t>
    </r>
    <r>
      <rPr>
        <sz val="10"/>
        <rFont val="Times New Roman"/>
        <family val="1"/>
      </rPr>
      <t>p^2 +</t>
    </r>
    <r>
      <rPr>
        <sz val="12"/>
        <rFont val="Times New Roman"/>
        <family val="1"/>
      </rPr>
      <t xml:space="preserve"> Q</t>
    </r>
    <r>
      <rPr>
        <sz val="10"/>
        <rFont val="Times New Roman"/>
        <family val="1"/>
      </rPr>
      <t>p^2)</t>
    </r>
  </si>
  <si>
    <r>
      <t>S</t>
    </r>
    <r>
      <rPr>
        <sz val="10"/>
        <rFont val="Times New Roman"/>
        <family val="1"/>
      </rPr>
      <t>p =</t>
    </r>
  </si>
  <si>
    <r>
      <t>S</t>
    </r>
    <r>
      <rPr>
        <sz val="10"/>
        <rFont val="Times New Roman"/>
        <family val="1"/>
      </rPr>
      <t xml:space="preserve">1 = </t>
    </r>
    <r>
      <rPr>
        <sz val="14"/>
        <rFont val="Times New Roman"/>
        <family val="1"/>
      </rPr>
      <t>V</t>
    </r>
    <r>
      <rPr>
        <sz val="12"/>
        <rFont val="Times New Roman"/>
        <family val="1"/>
      </rPr>
      <t>ab x I</t>
    </r>
    <r>
      <rPr>
        <sz val="10"/>
        <rFont val="Times New Roman"/>
        <family val="1"/>
      </rPr>
      <t>1 =</t>
    </r>
  </si>
  <si>
    <r>
      <t>S</t>
    </r>
    <r>
      <rPr>
        <sz val="10"/>
        <rFont val="Times New Roman"/>
        <family val="1"/>
      </rPr>
      <t xml:space="preserve">2 = </t>
    </r>
    <r>
      <rPr>
        <sz val="14"/>
        <rFont val="Times New Roman"/>
        <family val="1"/>
      </rPr>
      <t>V</t>
    </r>
    <r>
      <rPr>
        <sz val="12"/>
        <rFont val="Times New Roman"/>
        <family val="1"/>
      </rPr>
      <t>ab x I</t>
    </r>
    <r>
      <rPr>
        <sz val="10"/>
        <rFont val="Times New Roman"/>
        <family val="1"/>
      </rPr>
      <t>2 =</t>
    </r>
  </si>
  <si>
    <r>
      <t>S</t>
    </r>
    <r>
      <rPr>
        <sz val="10"/>
        <rFont val="Times New Roman"/>
        <family val="1"/>
      </rPr>
      <t xml:space="preserve">p = </t>
    </r>
    <r>
      <rPr>
        <sz val="14"/>
        <rFont val="Times New Roman"/>
        <family val="1"/>
      </rPr>
      <t>V</t>
    </r>
    <r>
      <rPr>
        <sz val="12"/>
        <rFont val="Times New Roman"/>
        <family val="1"/>
      </rPr>
      <t>ab x I =</t>
    </r>
  </si>
  <si>
    <r>
      <t>S</t>
    </r>
    <r>
      <rPr>
        <sz val="10"/>
        <rFont val="Times New Roman"/>
        <family val="1"/>
      </rPr>
      <t xml:space="preserve">p è diverso da </t>
    </r>
    <r>
      <rPr>
        <sz val="12"/>
        <rFont val="Times New Roman"/>
        <family val="1"/>
      </rPr>
      <t>S</t>
    </r>
    <r>
      <rPr>
        <sz val="10"/>
        <rFont val="Times New Roman"/>
        <family val="1"/>
      </rPr>
      <t>1 +</t>
    </r>
    <r>
      <rPr>
        <sz val="12"/>
        <rFont val="Times New Roman"/>
        <family val="1"/>
      </rPr>
      <t xml:space="preserve"> S2 =</t>
    </r>
  </si>
  <si>
    <t>A</t>
  </si>
  <si>
    <t>circuito equivalente</t>
  </si>
  <si>
    <r>
      <t>I</t>
    </r>
    <r>
      <rPr>
        <sz val="10"/>
        <rFont val="Times New Roman"/>
        <family val="1"/>
      </rPr>
      <t xml:space="preserve"> = </t>
    </r>
    <r>
      <rPr>
        <sz val="14"/>
        <rFont val="Times New Roman"/>
        <family val="1"/>
      </rPr>
      <t>V</t>
    </r>
    <r>
      <rPr>
        <sz val="10"/>
        <rFont val="Times New Roman"/>
        <family val="1"/>
      </rPr>
      <t>ab</t>
    </r>
    <r>
      <rPr>
        <sz val="12"/>
        <rFont val="Times New Roman"/>
        <family val="1"/>
      </rPr>
      <t>/ (Z</t>
    </r>
    <r>
      <rPr>
        <sz val="10"/>
        <rFont val="Times New Roman"/>
        <family val="1"/>
      </rPr>
      <t>p+Z</t>
    </r>
    <r>
      <rPr>
        <sz val="10"/>
        <rFont val="CommercialScript BT"/>
        <family val="4"/>
      </rPr>
      <t>l</t>
    </r>
    <r>
      <rPr>
        <sz val="10"/>
        <rFont val="Times New Roman"/>
        <family val="1"/>
      </rPr>
      <t>)</t>
    </r>
  </si>
  <si>
    <r>
      <t>V</t>
    </r>
    <r>
      <rPr>
        <sz val="10"/>
        <rFont val="Times New Roman"/>
        <family val="1"/>
      </rPr>
      <t xml:space="preserve">cb </t>
    </r>
    <r>
      <rPr>
        <sz val="12"/>
        <rFont val="Times New Roman"/>
        <family val="1"/>
      </rPr>
      <t>= I Z</t>
    </r>
    <r>
      <rPr>
        <sz val="10"/>
        <rFont val="Times New Roman"/>
        <family val="1"/>
      </rPr>
      <t xml:space="preserve">p </t>
    </r>
  </si>
  <si>
    <r>
      <t>V</t>
    </r>
    <r>
      <rPr>
        <sz val="10"/>
        <rFont val="Times New Roman"/>
        <family val="1"/>
      </rPr>
      <t xml:space="preserve">cb </t>
    </r>
    <r>
      <rPr>
        <sz val="12"/>
        <rFont val="Times New Roman"/>
        <family val="1"/>
      </rPr>
      <t>=</t>
    </r>
  </si>
  <si>
    <r>
      <t>I</t>
    </r>
    <r>
      <rPr>
        <sz val="10"/>
        <rFont val="Times New Roman"/>
        <family val="1"/>
      </rPr>
      <t xml:space="preserve">1 = </t>
    </r>
    <r>
      <rPr>
        <sz val="14"/>
        <rFont val="Times New Roman"/>
        <family val="1"/>
      </rPr>
      <t>V</t>
    </r>
    <r>
      <rPr>
        <sz val="10"/>
        <rFont val="Times New Roman"/>
        <family val="1"/>
      </rPr>
      <t>cb</t>
    </r>
    <r>
      <rPr>
        <sz val="12"/>
        <rFont val="Times New Roman"/>
        <family val="1"/>
      </rPr>
      <t>/ Z</t>
    </r>
    <r>
      <rPr>
        <sz val="10"/>
        <rFont val="Times New Roman"/>
        <family val="1"/>
      </rPr>
      <t xml:space="preserve">1 </t>
    </r>
  </si>
  <si>
    <r>
      <t>I</t>
    </r>
    <r>
      <rPr>
        <sz val="10"/>
        <rFont val="Times New Roman"/>
        <family val="1"/>
      </rPr>
      <t xml:space="preserve">2 = </t>
    </r>
    <r>
      <rPr>
        <sz val="14"/>
        <rFont val="Times New Roman"/>
        <family val="1"/>
      </rPr>
      <t>V</t>
    </r>
    <r>
      <rPr>
        <sz val="10"/>
        <rFont val="Times New Roman"/>
        <family val="1"/>
      </rPr>
      <t>cb</t>
    </r>
    <r>
      <rPr>
        <sz val="12"/>
        <rFont val="Times New Roman"/>
        <family val="1"/>
      </rPr>
      <t>/ Z</t>
    </r>
    <r>
      <rPr>
        <sz val="10"/>
        <rFont val="Times New Roman"/>
        <family val="1"/>
      </rPr>
      <t xml:space="preserve">2 </t>
    </r>
  </si>
  <si>
    <t>POTENZA PERSA IN LINEA</t>
  </si>
  <si>
    <t>POTENZA ASSORBITA DALLA LINEA</t>
  </si>
  <si>
    <t>Pab=Vab x I =</t>
  </si>
  <si>
    <t>Potenza di Uscita dalla Linea</t>
  </si>
  <si>
    <r>
      <t>P</t>
    </r>
    <r>
      <rPr>
        <sz val="10"/>
        <rFont val="Times New Roman"/>
        <family val="1"/>
      </rPr>
      <t>u</t>
    </r>
    <r>
      <rPr>
        <sz val="12"/>
        <rFont val="Times New Roman"/>
        <family val="1"/>
      </rPr>
      <t>=P</t>
    </r>
    <r>
      <rPr>
        <sz val="10"/>
        <rFont val="Times New Roman"/>
        <family val="1"/>
      </rPr>
      <t>1</t>
    </r>
    <r>
      <rPr>
        <sz val="12"/>
        <rFont val="Times New Roman"/>
        <family val="1"/>
      </rPr>
      <t>+P</t>
    </r>
    <r>
      <rPr>
        <sz val="10"/>
        <rFont val="Times New Roman"/>
        <family val="1"/>
      </rPr>
      <t>2</t>
    </r>
    <r>
      <rPr>
        <sz val="12"/>
        <rFont val="Times New Roman"/>
        <family val="1"/>
      </rPr>
      <t>=P</t>
    </r>
    <r>
      <rPr>
        <sz val="10"/>
        <rFont val="Times New Roman"/>
        <family val="1"/>
      </rPr>
      <t>p</t>
    </r>
  </si>
  <si>
    <r>
      <t>P</t>
    </r>
    <r>
      <rPr>
        <sz val="10"/>
        <rFont val="CommercialScript BT"/>
        <family val="4"/>
      </rPr>
      <t>l</t>
    </r>
    <r>
      <rPr>
        <sz val="12"/>
        <rFont val="Times New Roman"/>
        <family val="1"/>
      </rPr>
      <t>=R</t>
    </r>
    <r>
      <rPr>
        <sz val="10"/>
        <rFont val="CommercialScript BT"/>
        <family val="4"/>
      </rPr>
      <t>l</t>
    </r>
    <r>
      <rPr>
        <sz val="12"/>
        <rFont val="Times New Roman"/>
        <family val="1"/>
      </rPr>
      <t xml:space="preserve"> x I^2</t>
    </r>
  </si>
  <si>
    <r>
      <t>P</t>
    </r>
    <r>
      <rPr>
        <sz val="10"/>
        <rFont val="Times New Roman"/>
        <family val="1"/>
      </rPr>
      <t>p</t>
    </r>
    <r>
      <rPr>
        <sz val="12"/>
        <rFont val="Times New Roman"/>
        <family val="1"/>
      </rPr>
      <t>=</t>
    </r>
  </si>
  <si>
    <t>5° A</t>
  </si>
  <si>
    <r>
      <t>P</t>
    </r>
    <r>
      <rPr>
        <sz val="10"/>
        <rFont val="Times New Roman"/>
        <family val="1"/>
      </rPr>
      <t>u</t>
    </r>
    <r>
      <rPr>
        <sz val="12"/>
        <rFont val="Times New Roman"/>
        <family val="1"/>
      </rPr>
      <t>=</t>
    </r>
  </si>
  <si>
    <t>rendimento della linea</t>
  </si>
  <si>
    <r>
      <t>h</t>
    </r>
    <r>
      <rPr>
        <sz val="12"/>
        <rFont val="Times New Roman"/>
        <family val="1"/>
      </rPr>
      <t>=P</t>
    </r>
    <r>
      <rPr>
        <sz val="10"/>
        <rFont val="Times New Roman"/>
        <family val="1"/>
      </rPr>
      <t>u</t>
    </r>
    <r>
      <rPr>
        <sz val="12"/>
        <rFont val="Times New Roman"/>
        <family val="1"/>
      </rPr>
      <t>/P</t>
    </r>
    <r>
      <rPr>
        <sz val="10"/>
        <rFont val="Times New Roman"/>
        <family val="1"/>
      </rPr>
      <t>ab</t>
    </r>
  </si>
  <si>
    <r>
      <t>h</t>
    </r>
    <r>
      <rPr>
        <sz val="12"/>
        <rFont val="Times New Roman"/>
        <family val="1"/>
      </rPr>
      <t>=</t>
    </r>
  </si>
  <si>
    <r>
      <t>h</t>
    </r>
    <r>
      <rPr>
        <sz val="12"/>
        <rFont val="Times New Roman"/>
        <family val="1"/>
      </rPr>
      <t>=100 x P</t>
    </r>
    <r>
      <rPr>
        <sz val="10"/>
        <rFont val="Times New Roman"/>
        <family val="1"/>
      </rPr>
      <t>u</t>
    </r>
    <r>
      <rPr>
        <sz val="12"/>
        <rFont val="Times New Roman"/>
        <family val="1"/>
      </rPr>
      <t>/P</t>
    </r>
    <r>
      <rPr>
        <sz val="10"/>
        <rFont val="Times New Roman"/>
        <family val="1"/>
      </rPr>
      <t>ab</t>
    </r>
  </si>
  <si>
    <t>rendimento percentuale</t>
  </si>
  <si>
    <t>caduta di tensione in linea</t>
  </si>
  <si>
    <r>
      <t>D</t>
    </r>
    <r>
      <rPr>
        <sz val="10"/>
        <rFont val="Arial"/>
        <family val="0"/>
      </rPr>
      <t>v=R</t>
    </r>
    <r>
      <rPr>
        <sz val="10"/>
        <rFont val="CommercialScript BT"/>
        <family val="4"/>
      </rPr>
      <t>l</t>
    </r>
    <r>
      <rPr>
        <sz val="10"/>
        <rFont val="Arial"/>
        <family val="0"/>
      </rPr>
      <t xml:space="preserve"> x I</t>
    </r>
  </si>
  <si>
    <r>
      <t>D</t>
    </r>
    <r>
      <rPr>
        <sz val="10"/>
        <rFont val="Arial"/>
        <family val="0"/>
      </rPr>
      <t>v=</t>
    </r>
  </si>
  <si>
    <t>caduta di tensione percent.</t>
  </si>
  <si>
    <r>
      <t>D</t>
    </r>
    <r>
      <rPr>
        <sz val="10"/>
        <rFont val="Arial"/>
        <family val="0"/>
      </rPr>
      <t xml:space="preserve">v%=100 x </t>
    </r>
    <r>
      <rPr>
        <sz val="16"/>
        <rFont val="Symbol"/>
        <family val="1"/>
      </rPr>
      <t>D</t>
    </r>
    <r>
      <rPr>
        <sz val="10"/>
        <rFont val="Arial"/>
        <family val="0"/>
      </rPr>
      <t>v/</t>
    </r>
    <r>
      <rPr>
        <sz val="12"/>
        <rFont val="Arial"/>
        <family val="2"/>
      </rPr>
      <t>V</t>
    </r>
    <r>
      <rPr>
        <sz val="10"/>
        <rFont val="Arial"/>
        <family val="0"/>
      </rPr>
      <t>n</t>
    </r>
  </si>
  <si>
    <r>
      <t>D</t>
    </r>
    <r>
      <rPr>
        <sz val="10"/>
        <rFont val="Arial"/>
        <family val="0"/>
      </rPr>
      <t>v%=</t>
    </r>
  </si>
  <si>
    <t>Vn=</t>
  </si>
  <si>
    <t>%</t>
  </si>
  <si>
    <t>caduta di tensione misurata</t>
  </si>
  <si>
    <r>
      <t>D</t>
    </r>
    <r>
      <rPr>
        <sz val="10"/>
        <rFont val="Arial"/>
        <family val="0"/>
      </rPr>
      <t xml:space="preserve">v = </t>
    </r>
    <r>
      <rPr>
        <sz val="12"/>
        <rFont val="Arial"/>
        <family val="2"/>
      </rPr>
      <t>V</t>
    </r>
    <r>
      <rPr>
        <sz val="10"/>
        <rFont val="Arial"/>
        <family val="0"/>
      </rPr>
      <t xml:space="preserve">ab - </t>
    </r>
    <r>
      <rPr>
        <sz val="12"/>
        <rFont val="Arial"/>
        <family val="2"/>
      </rPr>
      <t>V</t>
    </r>
    <r>
      <rPr>
        <sz val="10"/>
        <rFont val="Arial"/>
        <family val="0"/>
      </rPr>
      <t>cb =</t>
    </r>
  </si>
  <si>
    <t>con misura Voltmetrica</t>
  </si>
  <si>
    <r>
      <t>D</t>
    </r>
    <r>
      <rPr>
        <sz val="10"/>
        <rFont val="Arial"/>
        <family val="0"/>
      </rPr>
      <t xml:space="preserve">v = </t>
    </r>
  </si>
  <si>
    <t>tensione nominale</t>
  </si>
  <si>
    <t>impedenza totale</t>
  </si>
  <si>
    <r>
      <t>Z</t>
    </r>
    <r>
      <rPr>
        <b/>
        <sz val="8"/>
        <rFont val="Arial"/>
        <family val="2"/>
      </rPr>
      <t>tot</t>
    </r>
    <r>
      <rPr>
        <b/>
        <sz val="10"/>
        <rFont val="Arial"/>
        <family val="2"/>
      </rPr>
      <t xml:space="preserve"> = Zp + Z</t>
    </r>
    <r>
      <rPr>
        <b/>
        <sz val="10"/>
        <rFont val="CommercialScript BT"/>
        <family val="4"/>
      </rPr>
      <t>l</t>
    </r>
    <r>
      <rPr>
        <b/>
        <sz val="10"/>
        <rFont val="Arial"/>
        <family val="2"/>
      </rPr>
      <t xml:space="preserve"> =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</si>
</sst>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5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Symbol"/>
      <family val="1"/>
    </font>
    <font>
      <b/>
      <sz val="10"/>
      <color indexed="10"/>
      <name val="Times New Roman"/>
      <family val="1"/>
    </font>
    <font>
      <sz val="8"/>
      <name val="CommercialScript BT"/>
      <family val="4"/>
    </font>
    <font>
      <sz val="8"/>
      <name val="ScriptC"/>
      <family val="0"/>
    </font>
    <font>
      <b/>
      <sz val="10"/>
      <name val="CommercialScript BT"/>
      <family val="4"/>
    </font>
    <font>
      <b/>
      <u val="single"/>
      <sz val="10"/>
      <name val="Arial Black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CommercialScript BT"/>
      <family val="4"/>
    </font>
    <font>
      <sz val="14"/>
      <name val="Symbol"/>
      <family val="1"/>
    </font>
    <font>
      <sz val="16"/>
      <name val="Symbol"/>
      <family val="1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0" fillId="0" borderId="0" xfId="17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/>
    </xf>
    <xf numFmtId="0" fontId="4" fillId="2" borderId="0" xfId="0" applyFont="1" applyFill="1" applyAlignment="1">
      <alignment horizontal="left"/>
    </xf>
    <xf numFmtId="0" fontId="0" fillId="2" borderId="7" xfId="0" applyFill="1" applyBorder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8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8" xfId="0" applyFill="1" applyBorder="1" applyAlignment="1">
      <alignment/>
    </xf>
    <xf numFmtId="0" fontId="4" fillId="4" borderId="9" xfId="0" applyFont="1" applyFill="1" applyBorder="1" applyAlignment="1">
      <alignment horizontal="right"/>
    </xf>
    <xf numFmtId="0" fontId="0" fillId="4" borderId="10" xfId="0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 quotePrefix="1">
      <alignment/>
    </xf>
    <xf numFmtId="0" fontId="4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 quotePrefix="1">
      <alignment/>
    </xf>
    <xf numFmtId="0" fontId="0" fillId="4" borderId="0" xfId="0" applyFill="1" applyBorder="1" applyAlignment="1" quotePrefix="1">
      <alignment/>
    </xf>
    <xf numFmtId="43" fontId="4" fillId="4" borderId="0" xfId="17" applyFont="1" applyFill="1" applyBorder="1" applyAlignment="1">
      <alignment horizontal="center"/>
    </xf>
    <xf numFmtId="43" fontId="4" fillId="4" borderId="0" xfId="17" applyFont="1" applyFill="1" applyBorder="1" applyAlignment="1">
      <alignment/>
    </xf>
    <xf numFmtId="0" fontId="4" fillId="4" borderId="5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4" fillId="4" borderId="8" xfId="0" applyFont="1" applyFill="1" applyBorder="1" applyAlignment="1">
      <alignment/>
    </xf>
    <xf numFmtId="0" fontId="4" fillId="5" borderId="9" xfId="0" applyFont="1" applyFill="1" applyBorder="1" applyAlignment="1">
      <alignment horizontal="right"/>
    </xf>
    <xf numFmtId="0" fontId="0" fillId="5" borderId="10" xfId="0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 quotePrefix="1">
      <alignment/>
    </xf>
    <xf numFmtId="0" fontId="4" fillId="5" borderId="1" xfId="0" applyFont="1" applyFill="1" applyBorder="1" applyAlignment="1" quotePrefix="1">
      <alignment/>
    </xf>
    <xf numFmtId="0" fontId="7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5" xfId="0" applyFont="1" applyFill="1" applyBorder="1" applyAlignment="1">
      <alignment horizontal="right"/>
    </xf>
    <xf numFmtId="43" fontId="5" fillId="5" borderId="5" xfId="17" applyFont="1" applyFill="1" applyBorder="1" applyAlignment="1">
      <alignment horizontal="center"/>
    </xf>
    <xf numFmtId="0" fontId="4" fillId="5" borderId="5" xfId="0" applyFont="1" applyFill="1" applyBorder="1" applyAlignment="1" quotePrefix="1">
      <alignment/>
    </xf>
    <xf numFmtId="0" fontId="4" fillId="5" borderId="5" xfId="0" applyFont="1" applyFill="1" applyBorder="1" applyAlignment="1" quotePrefix="1">
      <alignment/>
    </xf>
    <xf numFmtId="0" fontId="7" fillId="5" borderId="5" xfId="0" applyFont="1" applyFill="1" applyBorder="1" applyAlignment="1">
      <alignment/>
    </xf>
    <xf numFmtId="0" fontId="0" fillId="5" borderId="5" xfId="0" applyFill="1" applyBorder="1" applyAlignment="1">
      <alignment/>
    </xf>
    <xf numFmtId="0" fontId="1" fillId="5" borderId="8" xfId="0" applyFont="1" applyFill="1" applyBorder="1" applyAlignment="1">
      <alignment/>
    </xf>
    <xf numFmtId="0" fontId="11" fillId="5" borderId="11" xfId="0" applyFont="1" applyFill="1" applyBorder="1" applyAlignment="1">
      <alignment horizontal="center"/>
    </xf>
    <xf numFmtId="0" fontId="5" fillId="5" borderId="0" xfId="0" applyFont="1" applyFill="1" applyBorder="1" applyAlignment="1">
      <alignment/>
    </xf>
    <xf numFmtId="0" fontId="11" fillId="5" borderId="0" xfId="0" applyFont="1" applyFill="1" applyBorder="1" applyAlignment="1">
      <alignment horizontal="center"/>
    </xf>
    <xf numFmtId="43" fontId="5" fillId="5" borderId="5" xfId="17" applyFont="1" applyFill="1" applyBorder="1" applyAlignment="1">
      <alignment/>
    </xf>
    <xf numFmtId="43" fontId="5" fillId="5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43" fontId="0" fillId="0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right"/>
    </xf>
    <xf numFmtId="0" fontId="0" fillId="7" borderId="0" xfId="0" applyFill="1" applyBorder="1" applyAlignment="1">
      <alignment horizontal="center"/>
    </xf>
    <xf numFmtId="0" fontId="0" fillId="6" borderId="6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8" xfId="0" applyFill="1" applyBorder="1" applyAlignment="1">
      <alignment/>
    </xf>
    <xf numFmtId="0" fontId="0" fillId="7" borderId="3" xfId="0" applyFill="1" applyBorder="1" applyAlignment="1">
      <alignment horizontal="right"/>
    </xf>
    <xf numFmtId="0" fontId="0" fillId="7" borderId="0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4" xfId="0" applyFill="1" applyBorder="1" applyAlignment="1">
      <alignment horizontal="right"/>
    </xf>
    <xf numFmtId="0" fontId="0" fillId="7" borderId="5" xfId="0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7" borderId="8" xfId="0" applyFill="1" applyBorder="1" applyAlignment="1">
      <alignment/>
    </xf>
    <xf numFmtId="0" fontId="4" fillId="0" borderId="0" xfId="0" applyFont="1" applyAlignment="1">
      <alignment/>
    </xf>
    <xf numFmtId="0" fontId="18" fillId="3" borderId="0" xfId="0" applyFont="1" applyFill="1" applyAlignment="1">
      <alignment horizontal="center"/>
    </xf>
    <xf numFmtId="43" fontId="0" fillId="3" borderId="0" xfId="0" applyNumberFormat="1" applyFill="1" applyAlignment="1">
      <alignment/>
    </xf>
    <xf numFmtId="0" fontId="18" fillId="3" borderId="0" xfId="0" applyFont="1" applyFill="1" applyAlignment="1">
      <alignment horizontal="right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43" fontId="0" fillId="6" borderId="0" xfId="0" applyNumberFormat="1" applyFill="1" applyAlignment="1">
      <alignment/>
    </xf>
    <xf numFmtId="0" fontId="18" fillId="6" borderId="0" xfId="0" applyFont="1" applyFill="1" applyAlignment="1">
      <alignment horizontal="right"/>
    </xf>
    <xf numFmtId="0" fontId="0" fillId="5" borderId="0" xfId="0" applyFill="1" applyAlignment="1">
      <alignment/>
    </xf>
    <xf numFmtId="0" fontId="18" fillId="5" borderId="0" xfId="0" applyFont="1" applyFill="1" applyAlignment="1">
      <alignment horizontal="center"/>
    </xf>
    <xf numFmtId="0" fontId="18" fillId="5" borderId="0" xfId="0" applyFont="1" applyFill="1" applyAlignment="1">
      <alignment horizontal="right"/>
    </xf>
    <xf numFmtId="43" fontId="0" fillId="5" borderId="0" xfId="0" applyNumberFormat="1" applyFill="1" applyAlignment="1">
      <alignment/>
    </xf>
    <xf numFmtId="0" fontId="0" fillId="4" borderId="0" xfId="0" applyFill="1" applyAlignment="1">
      <alignment/>
    </xf>
    <xf numFmtId="0" fontId="18" fillId="4" borderId="0" xfId="0" applyFont="1" applyFill="1" applyAlignment="1">
      <alignment horizontal="right"/>
    </xf>
    <xf numFmtId="0" fontId="0" fillId="3" borderId="0" xfId="0" applyFill="1" applyBorder="1" applyAlignment="1">
      <alignment/>
    </xf>
    <xf numFmtId="0" fontId="18" fillId="3" borderId="0" xfId="0" applyFont="1" applyFill="1" applyBorder="1" applyAlignment="1">
      <alignment horizontal="right"/>
    </xf>
    <xf numFmtId="43" fontId="0" fillId="4" borderId="0" xfId="17" applyFill="1" applyAlignment="1">
      <alignment/>
    </xf>
    <xf numFmtId="0" fontId="4" fillId="6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/>
    </xf>
    <xf numFmtId="43" fontId="0" fillId="3" borderId="0" xfId="0" applyNumberFormat="1" applyFill="1" applyBorder="1" applyAlignment="1">
      <alignment/>
    </xf>
    <xf numFmtId="0" fontId="7" fillId="3" borderId="0" xfId="0" applyFont="1" applyFill="1" applyBorder="1" applyAlignment="1">
      <alignment/>
    </xf>
    <xf numFmtId="43" fontId="4" fillId="4" borderId="0" xfId="17" applyFont="1" applyFill="1" applyBorder="1" applyAlignment="1">
      <alignment horizontal="center"/>
    </xf>
    <xf numFmtId="43" fontId="5" fillId="4" borderId="0" xfId="17" applyFont="1" applyFill="1" applyBorder="1" applyAlignment="1">
      <alignment horizontal="center"/>
    </xf>
    <xf numFmtId="43" fontId="5" fillId="4" borderId="0" xfId="17" applyFont="1" applyFill="1" applyBorder="1" applyAlignment="1">
      <alignment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 quotePrefix="1">
      <alignment/>
    </xf>
    <xf numFmtId="0" fontId="4" fillId="5" borderId="0" xfId="0" applyFont="1" applyFill="1" applyBorder="1" applyAlignment="1" quotePrefix="1">
      <alignment/>
    </xf>
    <xf numFmtId="0" fontId="7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5" borderId="12" xfId="0" applyFont="1" applyFill="1" applyBorder="1" applyAlignment="1" quotePrefix="1">
      <alignment/>
    </xf>
    <xf numFmtId="0" fontId="4" fillId="5" borderId="12" xfId="0" applyFont="1" applyFill="1" applyBorder="1" applyAlignment="1" quotePrefix="1">
      <alignment/>
    </xf>
    <xf numFmtId="0" fontId="7" fillId="5" borderId="12" xfId="0" applyFont="1" applyFill="1" applyBorder="1" applyAlignment="1">
      <alignment/>
    </xf>
    <xf numFmtId="0" fontId="0" fillId="5" borderId="12" xfId="0" applyFill="1" applyBorder="1" applyAlignment="1">
      <alignment/>
    </xf>
    <xf numFmtId="0" fontId="1" fillId="5" borderId="10" xfId="0" applyFont="1" applyFill="1" applyBorder="1" applyAlignment="1">
      <alignment/>
    </xf>
    <xf numFmtId="43" fontId="0" fillId="3" borderId="0" xfId="17" applyFill="1" applyAlignment="1">
      <alignment/>
    </xf>
    <xf numFmtId="0" fontId="0" fillId="5" borderId="0" xfId="0" applyFill="1" applyAlignment="1">
      <alignment horizontal="center"/>
    </xf>
    <xf numFmtId="43" fontId="0" fillId="5" borderId="0" xfId="17" applyFill="1" applyAlignment="1">
      <alignment/>
    </xf>
    <xf numFmtId="0" fontId="22" fillId="6" borderId="0" xfId="0" applyFont="1" applyFill="1" applyAlignment="1">
      <alignment horizontal="center"/>
    </xf>
    <xf numFmtId="43" fontId="0" fillId="6" borderId="0" xfId="17" applyFill="1" applyAlignment="1">
      <alignment/>
    </xf>
    <xf numFmtId="0" fontId="0" fillId="7" borderId="0" xfId="0" applyFill="1" applyAlignment="1">
      <alignment/>
    </xf>
    <xf numFmtId="0" fontId="21" fillId="7" borderId="0" xfId="0" applyFont="1" applyFill="1" applyAlignment="1">
      <alignment horizontal="center"/>
    </xf>
    <xf numFmtId="0" fontId="21" fillId="7" borderId="0" xfId="0" applyFont="1" applyFill="1" applyAlignment="1">
      <alignment horizontal="right"/>
    </xf>
    <xf numFmtId="43" fontId="0" fillId="7" borderId="0" xfId="17" applyFill="1" applyAlignment="1">
      <alignment/>
    </xf>
    <xf numFmtId="43" fontId="0" fillId="7" borderId="0" xfId="0" applyNumberFormat="1" applyFill="1" applyAlignment="1">
      <alignment/>
    </xf>
    <xf numFmtId="0" fontId="0" fillId="7" borderId="0" xfId="0" applyFill="1" applyAlignment="1">
      <alignment horizontal="center"/>
    </xf>
    <xf numFmtId="0" fontId="16" fillId="3" borderId="0" xfId="0" applyFont="1" applyFill="1" applyAlignment="1">
      <alignment horizontal="center"/>
    </xf>
    <xf numFmtId="0" fontId="4" fillId="7" borderId="3" xfId="0" applyFont="1" applyFill="1" applyBorder="1" applyAlignment="1">
      <alignment horizontal="right"/>
    </xf>
    <xf numFmtId="0" fontId="0" fillId="4" borderId="9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right"/>
    </xf>
    <xf numFmtId="0" fontId="7" fillId="4" borderId="12" xfId="0" applyFont="1" applyFill="1" applyBorder="1" applyAlignment="1">
      <alignment/>
    </xf>
    <xf numFmtId="0" fontId="0" fillId="4" borderId="10" xfId="0" applyFill="1" applyBorder="1" applyAlignment="1">
      <alignment/>
    </xf>
    <xf numFmtId="0" fontId="23" fillId="5" borderId="0" xfId="0" applyFont="1" applyFill="1" applyBorder="1" applyAlignment="1">
      <alignment/>
    </xf>
    <xf numFmtId="43" fontId="23" fillId="5" borderId="5" xfId="17" applyFont="1" applyFill="1" applyBorder="1" applyAlignment="1">
      <alignment horizontal="right"/>
    </xf>
    <xf numFmtId="43" fontId="23" fillId="5" borderId="5" xfId="17" applyFont="1" applyFill="1" applyBorder="1" applyAlignment="1">
      <alignment/>
    </xf>
    <xf numFmtId="43" fontId="23" fillId="5" borderId="5" xfId="17" applyFont="1" applyFill="1" applyBorder="1" applyAlignment="1">
      <alignment horizontal="center"/>
    </xf>
    <xf numFmtId="43" fontId="23" fillId="5" borderId="12" xfId="17" applyFont="1" applyFill="1" applyBorder="1" applyAlignment="1">
      <alignment/>
    </xf>
    <xf numFmtId="43" fontId="5" fillId="5" borderId="12" xfId="17" applyFont="1" applyFill="1" applyBorder="1" applyAlignment="1">
      <alignment horizontal="right"/>
    </xf>
    <xf numFmtId="43" fontId="5" fillId="5" borderId="12" xfId="17" applyFont="1" applyFill="1" applyBorder="1" applyAlignment="1">
      <alignment/>
    </xf>
    <xf numFmtId="43" fontId="23" fillId="5" borderId="12" xfId="17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right"/>
    </xf>
    <xf numFmtId="43" fontId="23" fillId="5" borderId="0" xfId="17" applyFont="1" applyFill="1" applyBorder="1" applyAlignment="1">
      <alignment horizontal="right"/>
    </xf>
    <xf numFmtId="43" fontId="23" fillId="5" borderId="0" xfId="17" applyFont="1" applyFill="1" applyBorder="1" applyAlignment="1">
      <alignment/>
    </xf>
    <xf numFmtId="43" fontId="5" fillId="5" borderId="0" xfId="17" applyFont="1" applyFill="1" applyBorder="1" applyAlignment="1">
      <alignment horizontal="center"/>
    </xf>
    <xf numFmtId="43" fontId="5" fillId="5" borderId="0" xfId="0" applyNumberFormat="1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4" fillId="5" borderId="12" xfId="0" applyFont="1" applyFill="1" applyBorder="1" applyAlignment="1">
      <alignment horizontal="right"/>
    </xf>
    <xf numFmtId="0" fontId="23" fillId="5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21</xdr:row>
      <xdr:rowOff>0</xdr:rowOff>
    </xdr:from>
    <xdr:to>
      <xdr:col>4</xdr:col>
      <xdr:colOff>352425</xdr:colOff>
      <xdr:row>21</xdr:row>
      <xdr:rowOff>0</xdr:rowOff>
    </xdr:to>
    <xdr:sp>
      <xdr:nvSpPr>
        <xdr:cNvPr id="1" name="TextBox 23"/>
        <xdr:cNvSpPr txBox="1">
          <a:spLocks noChangeArrowheads="1"/>
        </xdr:cNvSpPr>
      </xdr:nvSpPr>
      <xdr:spPr>
        <a:xfrm>
          <a:off x="3800475" y="3409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Vcd</a:t>
          </a:r>
        </a:p>
      </xdr:txBody>
    </xdr:sp>
    <xdr:clientData/>
  </xdr:twoCellAnchor>
  <xdr:twoCellAnchor>
    <xdr:from>
      <xdr:col>2</xdr:col>
      <xdr:colOff>495300</xdr:colOff>
      <xdr:row>21</xdr:row>
      <xdr:rowOff>0</xdr:rowOff>
    </xdr:from>
    <xdr:to>
      <xdr:col>4</xdr:col>
      <xdr:colOff>542925</xdr:colOff>
      <xdr:row>21</xdr:row>
      <xdr:rowOff>0</xdr:rowOff>
    </xdr:to>
    <xdr:sp>
      <xdr:nvSpPr>
        <xdr:cNvPr id="2" name="TextBox 30"/>
        <xdr:cNvSpPr txBox="1">
          <a:spLocks noChangeArrowheads="1"/>
        </xdr:cNvSpPr>
      </xdr:nvSpPr>
      <xdr:spPr>
        <a:xfrm>
          <a:off x="3429000" y="340995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P1+jQ1</a:t>
          </a:r>
        </a:p>
      </xdr:txBody>
    </xdr:sp>
    <xdr:clientData/>
  </xdr:twoCellAnchor>
  <xdr:twoCellAnchor>
    <xdr:from>
      <xdr:col>4</xdr:col>
      <xdr:colOff>333375</xdr:colOff>
      <xdr:row>21</xdr:row>
      <xdr:rowOff>0</xdr:rowOff>
    </xdr:from>
    <xdr:to>
      <xdr:col>4</xdr:col>
      <xdr:colOff>333375</xdr:colOff>
      <xdr:row>21</xdr:row>
      <xdr:rowOff>0</xdr:rowOff>
    </xdr:to>
    <xdr:sp>
      <xdr:nvSpPr>
        <xdr:cNvPr id="3" name="Line 34"/>
        <xdr:cNvSpPr>
          <a:spLocks/>
        </xdr:cNvSpPr>
      </xdr:nvSpPr>
      <xdr:spPr>
        <a:xfrm flipV="1">
          <a:off x="4124325" y="34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21</xdr:row>
      <xdr:rowOff>0</xdr:rowOff>
    </xdr:from>
    <xdr:to>
      <xdr:col>4</xdr:col>
      <xdr:colOff>628650</xdr:colOff>
      <xdr:row>21</xdr:row>
      <xdr:rowOff>0</xdr:rowOff>
    </xdr:to>
    <xdr:sp>
      <xdr:nvSpPr>
        <xdr:cNvPr id="4" name="TextBox 35"/>
        <xdr:cNvSpPr txBox="1">
          <a:spLocks noChangeArrowheads="1"/>
        </xdr:cNvSpPr>
      </xdr:nvSpPr>
      <xdr:spPr>
        <a:xfrm>
          <a:off x="3819525" y="34099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P2+jQ2</a:t>
          </a:r>
        </a:p>
      </xdr:txBody>
    </xdr:sp>
    <xdr:clientData/>
  </xdr:twoCellAnchor>
  <xdr:twoCellAnchor>
    <xdr:from>
      <xdr:col>1</xdr:col>
      <xdr:colOff>200025</xdr:colOff>
      <xdr:row>21</xdr:row>
      <xdr:rowOff>0</xdr:rowOff>
    </xdr:from>
    <xdr:to>
      <xdr:col>1</xdr:col>
      <xdr:colOff>361950</xdr:colOff>
      <xdr:row>21</xdr:row>
      <xdr:rowOff>0</xdr:rowOff>
    </xdr:to>
    <xdr:sp>
      <xdr:nvSpPr>
        <xdr:cNvPr id="5" name="TextBox 47"/>
        <xdr:cNvSpPr txBox="1">
          <a:spLocks noChangeArrowheads="1"/>
        </xdr:cNvSpPr>
      </xdr:nvSpPr>
      <xdr:spPr>
        <a:xfrm>
          <a:off x="1885950" y="34099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381000</xdr:colOff>
      <xdr:row>43</xdr:row>
      <xdr:rowOff>104775</xdr:rowOff>
    </xdr:from>
    <xdr:to>
      <xdr:col>1</xdr:col>
      <xdr:colOff>638175</xdr:colOff>
      <xdr:row>45</xdr:row>
      <xdr:rowOff>28575</xdr:rowOff>
    </xdr:to>
    <xdr:sp>
      <xdr:nvSpPr>
        <xdr:cNvPr id="6" name="Oval 48"/>
        <xdr:cNvSpPr>
          <a:spLocks/>
        </xdr:cNvSpPr>
      </xdr:nvSpPr>
      <xdr:spPr>
        <a:xfrm>
          <a:off x="2066925" y="7124700"/>
          <a:ext cx="2571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95250</xdr:rowOff>
    </xdr:from>
    <xdr:to>
      <xdr:col>1</xdr:col>
      <xdr:colOff>514350</xdr:colOff>
      <xdr:row>43</xdr:row>
      <xdr:rowOff>114300</xdr:rowOff>
    </xdr:to>
    <xdr:sp>
      <xdr:nvSpPr>
        <xdr:cNvPr id="7" name="Line 49"/>
        <xdr:cNvSpPr>
          <a:spLocks/>
        </xdr:cNvSpPr>
      </xdr:nvSpPr>
      <xdr:spPr>
        <a:xfrm flipV="1">
          <a:off x="2200275" y="66294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44</xdr:row>
      <xdr:rowOff>152400</xdr:rowOff>
    </xdr:from>
    <xdr:to>
      <xdr:col>1</xdr:col>
      <xdr:colOff>514350</xdr:colOff>
      <xdr:row>48</xdr:row>
      <xdr:rowOff>9525</xdr:rowOff>
    </xdr:to>
    <xdr:sp>
      <xdr:nvSpPr>
        <xdr:cNvPr id="8" name="Line 50"/>
        <xdr:cNvSpPr>
          <a:spLocks/>
        </xdr:cNvSpPr>
      </xdr:nvSpPr>
      <xdr:spPr>
        <a:xfrm flipV="1">
          <a:off x="2200275" y="73342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95250</xdr:rowOff>
    </xdr:from>
    <xdr:to>
      <xdr:col>1</xdr:col>
      <xdr:colOff>923925</xdr:colOff>
      <xdr:row>40</xdr:row>
      <xdr:rowOff>95250</xdr:rowOff>
    </xdr:to>
    <xdr:sp>
      <xdr:nvSpPr>
        <xdr:cNvPr id="9" name="Line 51"/>
        <xdr:cNvSpPr>
          <a:spLocks/>
        </xdr:cNvSpPr>
      </xdr:nvSpPr>
      <xdr:spPr>
        <a:xfrm>
          <a:off x="2200275" y="66294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48</xdr:row>
      <xdr:rowOff>9525</xdr:rowOff>
    </xdr:from>
    <xdr:to>
      <xdr:col>4</xdr:col>
      <xdr:colOff>523875</xdr:colOff>
      <xdr:row>48</xdr:row>
      <xdr:rowOff>9525</xdr:rowOff>
    </xdr:to>
    <xdr:sp>
      <xdr:nvSpPr>
        <xdr:cNvPr id="10" name="Line 52"/>
        <xdr:cNvSpPr>
          <a:spLocks/>
        </xdr:cNvSpPr>
      </xdr:nvSpPr>
      <xdr:spPr>
        <a:xfrm>
          <a:off x="2200275" y="78390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40</xdr:row>
      <xdr:rowOff>66675</xdr:rowOff>
    </xdr:from>
    <xdr:to>
      <xdr:col>2</xdr:col>
      <xdr:colOff>85725</xdr:colOff>
      <xdr:row>40</xdr:row>
      <xdr:rowOff>152400</xdr:rowOff>
    </xdr:to>
    <xdr:sp>
      <xdr:nvSpPr>
        <xdr:cNvPr id="11" name="Rectangle 53"/>
        <xdr:cNvSpPr>
          <a:spLocks/>
        </xdr:cNvSpPr>
      </xdr:nvSpPr>
      <xdr:spPr>
        <a:xfrm>
          <a:off x="2609850" y="6600825"/>
          <a:ext cx="4095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40</xdr:row>
      <xdr:rowOff>95250</xdr:rowOff>
    </xdr:from>
    <xdr:to>
      <xdr:col>4</xdr:col>
      <xdr:colOff>514350</xdr:colOff>
      <xdr:row>40</xdr:row>
      <xdr:rowOff>95250</xdr:rowOff>
    </xdr:to>
    <xdr:sp>
      <xdr:nvSpPr>
        <xdr:cNvPr id="12" name="Line 54"/>
        <xdr:cNvSpPr>
          <a:spLocks/>
        </xdr:cNvSpPr>
      </xdr:nvSpPr>
      <xdr:spPr>
        <a:xfrm>
          <a:off x="3019425" y="66294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42</xdr:row>
      <xdr:rowOff>152400</xdr:rowOff>
    </xdr:from>
    <xdr:to>
      <xdr:col>2</xdr:col>
      <xdr:colOff>542925</xdr:colOff>
      <xdr:row>45</xdr:row>
      <xdr:rowOff>152400</xdr:rowOff>
    </xdr:to>
    <xdr:sp>
      <xdr:nvSpPr>
        <xdr:cNvPr id="13" name="Rectangle 55"/>
        <xdr:cNvSpPr>
          <a:spLocks/>
        </xdr:cNvSpPr>
      </xdr:nvSpPr>
      <xdr:spPr>
        <a:xfrm>
          <a:off x="3390900" y="7010400"/>
          <a:ext cx="85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40</xdr:row>
      <xdr:rowOff>95250</xdr:rowOff>
    </xdr:from>
    <xdr:to>
      <xdr:col>2</xdr:col>
      <xdr:colOff>495300</xdr:colOff>
      <xdr:row>42</xdr:row>
      <xdr:rowOff>152400</xdr:rowOff>
    </xdr:to>
    <xdr:sp>
      <xdr:nvSpPr>
        <xdr:cNvPr id="14" name="Line 56"/>
        <xdr:cNvSpPr>
          <a:spLocks/>
        </xdr:cNvSpPr>
      </xdr:nvSpPr>
      <xdr:spPr>
        <a:xfrm flipV="1">
          <a:off x="3429000" y="66294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45</xdr:row>
      <xdr:rowOff>142875</xdr:rowOff>
    </xdr:from>
    <xdr:to>
      <xdr:col>2</xdr:col>
      <xdr:colOff>495300</xdr:colOff>
      <xdr:row>48</xdr:row>
      <xdr:rowOff>9525</xdr:rowOff>
    </xdr:to>
    <xdr:sp>
      <xdr:nvSpPr>
        <xdr:cNvPr id="15" name="Line 57"/>
        <xdr:cNvSpPr>
          <a:spLocks/>
        </xdr:cNvSpPr>
      </xdr:nvSpPr>
      <xdr:spPr>
        <a:xfrm flipV="1">
          <a:off x="3429000" y="7486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40</xdr:row>
      <xdr:rowOff>57150</xdr:rowOff>
    </xdr:from>
    <xdr:to>
      <xdr:col>1</xdr:col>
      <xdr:colOff>742950</xdr:colOff>
      <xdr:row>40</xdr:row>
      <xdr:rowOff>142875</xdr:rowOff>
    </xdr:to>
    <xdr:sp>
      <xdr:nvSpPr>
        <xdr:cNvPr id="16" name="Oval 58"/>
        <xdr:cNvSpPr>
          <a:spLocks/>
        </xdr:cNvSpPr>
      </xdr:nvSpPr>
      <xdr:spPr>
        <a:xfrm>
          <a:off x="2333625" y="65913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40</xdr:row>
      <xdr:rowOff>57150</xdr:rowOff>
    </xdr:from>
    <xdr:to>
      <xdr:col>2</xdr:col>
      <xdr:colOff>419100</xdr:colOff>
      <xdr:row>40</xdr:row>
      <xdr:rowOff>142875</xdr:rowOff>
    </xdr:to>
    <xdr:sp>
      <xdr:nvSpPr>
        <xdr:cNvPr id="17" name="Oval 59"/>
        <xdr:cNvSpPr>
          <a:spLocks/>
        </xdr:cNvSpPr>
      </xdr:nvSpPr>
      <xdr:spPr>
        <a:xfrm>
          <a:off x="3267075" y="6591300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47</xdr:row>
      <xdr:rowOff>133350</xdr:rowOff>
    </xdr:from>
    <xdr:to>
      <xdr:col>1</xdr:col>
      <xdr:colOff>742950</xdr:colOff>
      <xdr:row>48</xdr:row>
      <xdr:rowOff>57150</xdr:rowOff>
    </xdr:to>
    <xdr:sp>
      <xdr:nvSpPr>
        <xdr:cNvPr id="18" name="Oval 60"/>
        <xdr:cNvSpPr>
          <a:spLocks/>
        </xdr:cNvSpPr>
      </xdr:nvSpPr>
      <xdr:spPr>
        <a:xfrm>
          <a:off x="2333625" y="78009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47</xdr:row>
      <xdr:rowOff>133350</xdr:rowOff>
    </xdr:from>
    <xdr:to>
      <xdr:col>2</xdr:col>
      <xdr:colOff>419100</xdr:colOff>
      <xdr:row>48</xdr:row>
      <xdr:rowOff>57150</xdr:rowOff>
    </xdr:to>
    <xdr:sp>
      <xdr:nvSpPr>
        <xdr:cNvPr id="19" name="Oval 61"/>
        <xdr:cNvSpPr>
          <a:spLocks/>
        </xdr:cNvSpPr>
      </xdr:nvSpPr>
      <xdr:spPr>
        <a:xfrm>
          <a:off x="3267075" y="7800975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39</xdr:row>
      <xdr:rowOff>85725</xdr:rowOff>
    </xdr:from>
    <xdr:to>
      <xdr:col>1</xdr:col>
      <xdr:colOff>885825</xdr:colOff>
      <xdr:row>40</xdr:row>
      <xdr:rowOff>76200</xdr:rowOff>
    </xdr:to>
    <xdr:sp>
      <xdr:nvSpPr>
        <xdr:cNvPr id="20" name="TextBox 62"/>
        <xdr:cNvSpPr txBox="1">
          <a:spLocks noChangeArrowheads="1"/>
        </xdr:cNvSpPr>
      </xdr:nvSpPr>
      <xdr:spPr>
        <a:xfrm>
          <a:off x="2295525" y="6457950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609600</xdr:colOff>
      <xdr:row>48</xdr:row>
      <xdr:rowOff>76200</xdr:rowOff>
    </xdr:from>
    <xdr:to>
      <xdr:col>1</xdr:col>
      <xdr:colOff>885825</xdr:colOff>
      <xdr:row>49</xdr:row>
      <xdr:rowOff>66675</xdr:rowOff>
    </xdr:to>
    <xdr:sp>
      <xdr:nvSpPr>
        <xdr:cNvPr id="21" name="TextBox 63"/>
        <xdr:cNvSpPr txBox="1">
          <a:spLocks noChangeArrowheads="1"/>
        </xdr:cNvSpPr>
      </xdr:nvSpPr>
      <xdr:spPr>
        <a:xfrm>
          <a:off x="2295525" y="7905750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323850</xdr:colOff>
      <xdr:row>39</xdr:row>
      <xdr:rowOff>85725</xdr:rowOff>
    </xdr:from>
    <xdr:to>
      <xdr:col>2</xdr:col>
      <xdr:colOff>609600</xdr:colOff>
      <xdr:row>40</xdr:row>
      <xdr:rowOff>76200</xdr:rowOff>
    </xdr:to>
    <xdr:sp>
      <xdr:nvSpPr>
        <xdr:cNvPr id="22" name="TextBox 64"/>
        <xdr:cNvSpPr txBox="1">
          <a:spLocks noChangeArrowheads="1"/>
        </xdr:cNvSpPr>
      </xdr:nvSpPr>
      <xdr:spPr>
        <a:xfrm>
          <a:off x="3257550" y="645795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323850</xdr:colOff>
      <xdr:row>48</xdr:row>
      <xdr:rowOff>76200</xdr:rowOff>
    </xdr:from>
    <xdr:to>
      <xdr:col>2</xdr:col>
      <xdr:colOff>609600</xdr:colOff>
      <xdr:row>49</xdr:row>
      <xdr:rowOff>66675</xdr:rowOff>
    </xdr:to>
    <xdr:sp>
      <xdr:nvSpPr>
        <xdr:cNvPr id="23" name="TextBox 65"/>
        <xdr:cNvSpPr txBox="1">
          <a:spLocks noChangeArrowheads="1"/>
        </xdr:cNvSpPr>
      </xdr:nvSpPr>
      <xdr:spPr>
        <a:xfrm>
          <a:off x="3257550" y="790575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b'</a:t>
          </a:r>
        </a:p>
      </xdr:txBody>
    </xdr:sp>
    <xdr:clientData/>
  </xdr:twoCellAnchor>
  <xdr:twoCellAnchor>
    <xdr:from>
      <xdr:col>1</xdr:col>
      <xdr:colOff>742950</xdr:colOff>
      <xdr:row>41</xdr:row>
      <xdr:rowOff>0</xdr:rowOff>
    </xdr:from>
    <xdr:to>
      <xdr:col>1</xdr:col>
      <xdr:colOff>742950</xdr:colOff>
      <xdr:row>47</xdr:row>
      <xdr:rowOff>114300</xdr:rowOff>
    </xdr:to>
    <xdr:sp>
      <xdr:nvSpPr>
        <xdr:cNvPr id="24" name="Line 66"/>
        <xdr:cNvSpPr>
          <a:spLocks/>
        </xdr:cNvSpPr>
      </xdr:nvSpPr>
      <xdr:spPr>
        <a:xfrm flipV="1">
          <a:off x="2428875" y="66960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44</xdr:row>
      <xdr:rowOff>9525</xdr:rowOff>
    </xdr:from>
    <xdr:to>
      <xdr:col>1</xdr:col>
      <xdr:colOff>1047750</xdr:colOff>
      <xdr:row>45</xdr:row>
      <xdr:rowOff>0</xdr:rowOff>
    </xdr:to>
    <xdr:sp>
      <xdr:nvSpPr>
        <xdr:cNvPr id="25" name="TextBox 67"/>
        <xdr:cNvSpPr txBox="1">
          <a:spLocks noChangeArrowheads="1"/>
        </xdr:cNvSpPr>
      </xdr:nvSpPr>
      <xdr:spPr>
        <a:xfrm>
          <a:off x="2447925" y="71913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Vab</a:t>
          </a:r>
        </a:p>
      </xdr:txBody>
    </xdr:sp>
    <xdr:clientData/>
  </xdr:twoCellAnchor>
  <xdr:twoCellAnchor>
    <xdr:from>
      <xdr:col>1</xdr:col>
      <xdr:colOff>485775</xdr:colOff>
      <xdr:row>43</xdr:row>
      <xdr:rowOff>104775</xdr:rowOff>
    </xdr:from>
    <xdr:to>
      <xdr:col>1</xdr:col>
      <xdr:colOff>533400</xdr:colOff>
      <xdr:row>45</xdr:row>
      <xdr:rowOff>28575</xdr:rowOff>
    </xdr:to>
    <xdr:sp>
      <xdr:nvSpPr>
        <xdr:cNvPr id="26" name="Rectangle 69"/>
        <xdr:cNvSpPr>
          <a:spLocks/>
        </xdr:cNvSpPr>
      </xdr:nvSpPr>
      <xdr:spPr>
        <a:xfrm>
          <a:off x="2171700" y="7124700"/>
          <a:ext cx="47625" cy="2476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42</xdr:row>
      <xdr:rowOff>104775</xdr:rowOff>
    </xdr:from>
    <xdr:to>
      <xdr:col>1</xdr:col>
      <xdr:colOff>619125</xdr:colOff>
      <xdr:row>43</xdr:row>
      <xdr:rowOff>95250</xdr:rowOff>
    </xdr:to>
    <xdr:sp>
      <xdr:nvSpPr>
        <xdr:cNvPr id="27" name="TextBox 70"/>
        <xdr:cNvSpPr txBox="1">
          <a:spLocks noChangeArrowheads="1"/>
        </xdr:cNvSpPr>
      </xdr:nvSpPr>
      <xdr:spPr>
        <a:xfrm>
          <a:off x="2028825" y="6962775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2</xdr:col>
      <xdr:colOff>133350</xdr:colOff>
      <xdr:row>38</xdr:row>
      <xdr:rowOff>95250</xdr:rowOff>
    </xdr:from>
    <xdr:to>
      <xdr:col>2</xdr:col>
      <xdr:colOff>266700</xdr:colOff>
      <xdr:row>39</xdr:row>
      <xdr:rowOff>123825</xdr:rowOff>
    </xdr:to>
    <xdr:sp>
      <xdr:nvSpPr>
        <xdr:cNvPr id="28" name="Line 71"/>
        <xdr:cNvSpPr>
          <a:spLocks/>
        </xdr:cNvSpPr>
      </xdr:nvSpPr>
      <xdr:spPr>
        <a:xfrm flipV="1">
          <a:off x="3067050" y="63055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38</xdr:row>
      <xdr:rowOff>95250</xdr:rowOff>
    </xdr:from>
    <xdr:to>
      <xdr:col>2</xdr:col>
      <xdr:colOff>295275</xdr:colOff>
      <xdr:row>39</xdr:row>
      <xdr:rowOff>28575</xdr:rowOff>
    </xdr:to>
    <xdr:sp>
      <xdr:nvSpPr>
        <xdr:cNvPr id="29" name="Line 72"/>
        <xdr:cNvSpPr>
          <a:spLocks/>
        </xdr:cNvSpPr>
      </xdr:nvSpPr>
      <xdr:spPr>
        <a:xfrm>
          <a:off x="3200400" y="6305550"/>
          <a:ext cx="28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37</xdr:row>
      <xdr:rowOff>66675</xdr:rowOff>
    </xdr:from>
    <xdr:to>
      <xdr:col>2</xdr:col>
      <xdr:colOff>495300</xdr:colOff>
      <xdr:row>39</xdr:row>
      <xdr:rowOff>28575</xdr:rowOff>
    </xdr:to>
    <xdr:sp>
      <xdr:nvSpPr>
        <xdr:cNvPr id="30" name="Line 73"/>
        <xdr:cNvSpPr>
          <a:spLocks/>
        </xdr:cNvSpPr>
      </xdr:nvSpPr>
      <xdr:spPr>
        <a:xfrm flipV="1">
          <a:off x="3228975" y="6115050"/>
          <a:ext cx="200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38</xdr:row>
      <xdr:rowOff>114300</xdr:rowOff>
    </xdr:from>
    <xdr:to>
      <xdr:col>6</xdr:col>
      <xdr:colOff>76200</xdr:colOff>
      <xdr:row>39</xdr:row>
      <xdr:rowOff>104775</xdr:rowOff>
    </xdr:to>
    <xdr:sp>
      <xdr:nvSpPr>
        <xdr:cNvPr id="31" name="TextBox 74"/>
        <xdr:cNvSpPr txBox="1">
          <a:spLocks noChangeArrowheads="1"/>
        </xdr:cNvSpPr>
      </xdr:nvSpPr>
      <xdr:spPr>
        <a:xfrm>
          <a:off x="3771900" y="6324600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P1+jQ1</a:t>
          </a:r>
        </a:p>
      </xdr:txBody>
    </xdr:sp>
    <xdr:clientData/>
  </xdr:twoCellAnchor>
  <xdr:twoCellAnchor>
    <xdr:from>
      <xdr:col>2</xdr:col>
      <xdr:colOff>542925</xdr:colOff>
      <xdr:row>41</xdr:row>
      <xdr:rowOff>95250</xdr:rowOff>
    </xdr:from>
    <xdr:to>
      <xdr:col>3</xdr:col>
      <xdr:colOff>47625</xdr:colOff>
      <xdr:row>42</xdr:row>
      <xdr:rowOff>123825</xdr:rowOff>
    </xdr:to>
    <xdr:sp>
      <xdr:nvSpPr>
        <xdr:cNvPr id="32" name="Line 75"/>
        <xdr:cNvSpPr>
          <a:spLocks/>
        </xdr:cNvSpPr>
      </xdr:nvSpPr>
      <xdr:spPr>
        <a:xfrm flipV="1">
          <a:off x="3476625" y="67913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41</xdr:row>
      <xdr:rowOff>95250</xdr:rowOff>
    </xdr:from>
    <xdr:to>
      <xdr:col>3</xdr:col>
      <xdr:colOff>66675</xdr:colOff>
      <xdr:row>42</xdr:row>
      <xdr:rowOff>28575</xdr:rowOff>
    </xdr:to>
    <xdr:sp>
      <xdr:nvSpPr>
        <xdr:cNvPr id="33" name="Line 76"/>
        <xdr:cNvSpPr>
          <a:spLocks/>
        </xdr:cNvSpPr>
      </xdr:nvSpPr>
      <xdr:spPr>
        <a:xfrm>
          <a:off x="3609975" y="6791325"/>
          <a:ext cx="19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39</xdr:row>
      <xdr:rowOff>114300</xdr:rowOff>
    </xdr:from>
    <xdr:to>
      <xdr:col>4</xdr:col>
      <xdr:colOff>133350</xdr:colOff>
      <xdr:row>42</xdr:row>
      <xdr:rowOff>28575</xdr:rowOff>
    </xdr:to>
    <xdr:sp>
      <xdr:nvSpPr>
        <xdr:cNvPr id="34" name="Line 77"/>
        <xdr:cNvSpPr>
          <a:spLocks/>
        </xdr:cNvSpPr>
      </xdr:nvSpPr>
      <xdr:spPr>
        <a:xfrm flipV="1">
          <a:off x="3629025" y="6486525"/>
          <a:ext cx="295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41</xdr:row>
      <xdr:rowOff>28575</xdr:rowOff>
    </xdr:from>
    <xdr:to>
      <xdr:col>4</xdr:col>
      <xdr:colOff>114300</xdr:colOff>
      <xdr:row>47</xdr:row>
      <xdr:rowOff>142875</xdr:rowOff>
    </xdr:to>
    <xdr:sp>
      <xdr:nvSpPr>
        <xdr:cNvPr id="35" name="Line 78"/>
        <xdr:cNvSpPr>
          <a:spLocks/>
        </xdr:cNvSpPr>
      </xdr:nvSpPr>
      <xdr:spPr>
        <a:xfrm flipV="1">
          <a:off x="3905250" y="67246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123825</xdr:rowOff>
    </xdr:from>
    <xdr:to>
      <xdr:col>6</xdr:col>
      <xdr:colOff>428625</xdr:colOff>
      <xdr:row>40</xdr:row>
      <xdr:rowOff>114300</xdr:rowOff>
    </xdr:to>
    <xdr:sp>
      <xdr:nvSpPr>
        <xdr:cNvPr id="36" name="TextBox 79"/>
        <xdr:cNvSpPr txBox="1">
          <a:spLocks noChangeArrowheads="1"/>
        </xdr:cNvSpPr>
      </xdr:nvSpPr>
      <xdr:spPr>
        <a:xfrm>
          <a:off x="4429125" y="6496050"/>
          <a:ext cx="600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P2+jQ2</a:t>
          </a:r>
        </a:p>
      </xdr:txBody>
    </xdr:sp>
    <xdr:clientData/>
  </xdr:twoCellAnchor>
  <xdr:twoCellAnchor>
    <xdr:from>
      <xdr:col>1</xdr:col>
      <xdr:colOff>514350</xdr:colOff>
      <xdr:row>41</xdr:row>
      <xdr:rowOff>28575</xdr:rowOff>
    </xdr:from>
    <xdr:to>
      <xdr:col>1</xdr:col>
      <xdr:colOff>514350</xdr:colOff>
      <xdr:row>42</xdr:row>
      <xdr:rowOff>114300</xdr:rowOff>
    </xdr:to>
    <xdr:sp>
      <xdr:nvSpPr>
        <xdr:cNvPr id="37" name="Line 80"/>
        <xdr:cNvSpPr>
          <a:spLocks/>
        </xdr:cNvSpPr>
      </xdr:nvSpPr>
      <xdr:spPr>
        <a:xfrm flipV="1">
          <a:off x="2200275" y="6724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41</xdr:row>
      <xdr:rowOff>0</xdr:rowOff>
    </xdr:from>
    <xdr:to>
      <xdr:col>1</xdr:col>
      <xdr:colOff>466725</xdr:colOff>
      <xdr:row>41</xdr:row>
      <xdr:rowOff>152400</xdr:rowOff>
    </xdr:to>
    <xdr:sp>
      <xdr:nvSpPr>
        <xdr:cNvPr id="38" name="TextBox 81"/>
        <xdr:cNvSpPr txBox="1">
          <a:spLocks noChangeArrowheads="1"/>
        </xdr:cNvSpPr>
      </xdr:nvSpPr>
      <xdr:spPr>
        <a:xfrm>
          <a:off x="2009775" y="66960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600075</xdr:colOff>
      <xdr:row>43</xdr:row>
      <xdr:rowOff>142875</xdr:rowOff>
    </xdr:from>
    <xdr:to>
      <xdr:col>6</xdr:col>
      <xdr:colOff>76200</xdr:colOff>
      <xdr:row>44</xdr:row>
      <xdr:rowOff>133350</xdr:rowOff>
    </xdr:to>
    <xdr:sp>
      <xdr:nvSpPr>
        <xdr:cNvPr id="39" name="TextBox 82"/>
        <xdr:cNvSpPr txBox="1">
          <a:spLocks noChangeArrowheads="1"/>
        </xdr:cNvSpPr>
      </xdr:nvSpPr>
      <xdr:spPr>
        <a:xfrm>
          <a:off x="4391025" y="71628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Z2</a:t>
          </a:r>
        </a:p>
      </xdr:txBody>
    </xdr:sp>
    <xdr:clientData/>
  </xdr:twoCellAnchor>
  <xdr:twoCellAnchor>
    <xdr:from>
      <xdr:col>2</xdr:col>
      <xdr:colOff>228600</xdr:colOff>
      <xdr:row>44</xdr:row>
      <xdr:rowOff>9525</xdr:rowOff>
    </xdr:from>
    <xdr:to>
      <xdr:col>2</xdr:col>
      <xdr:colOff>428625</xdr:colOff>
      <xdr:row>45</xdr:row>
      <xdr:rowOff>0</xdr:rowOff>
    </xdr:to>
    <xdr:sp>
      <xdr:nvSpPr>
        <xdr:cNvPr id="40" name="TextBox 83"/>
        <xdr:cNvSpPr txBox="1">
          <a:spLocks noChangeArrowheads="1"/>
        </xdr:cNvSpPr>
      </xdr:nvSpPr>
      <xdr:spPr>
        <a:xfrm>
          <a:off x="3162300" y="71913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Z1</a:t>
          </a:r>
        </a:p>
      </xdr:txBody>
    </xdr:sp>
    <xdr:clientData/>
  </xdr:twoCellAnchor>
  <xdr:twoCellAnchor>
    <xdr:from>
      <xdr:col>1</xdr:col>
      <xdr:colOff>200025</xdr:colOff>
      <xdr:row>44</xdr:row>
      <xdr:rowOff>9525</xdr:rowOff>
    </xdr:from>
    <xdr:to>
      <xdr:col>1</xdr:col>
      <xdr:colOff>361950</xdr:colOff>
      <xdr:row>45</xdr:row>
      <xdr:rowOff>0</xdr:rowOff>
    </xdr:to>
    <xdr:sp>
      <xdr:nvSpPr>
        <xdr:cNvPr id="41" name="TextBox 84"/>
        <xdr:cNvSpPr txBox="1">
          <a:spLocks noChangeArrowheads="1"/>
        </xdr:cNvSpPr>
      </xdr:nvSpPr>
      <xdr:spPr>
        <a:xfrm>
          <a:off x="1885950" y="71913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4</xdr:col>
      <xdr:colOff>485775</xdr:colOff>
      <xdr:row>42</xdr:row>
      <xdr:rowOff>152400</xdr:rowOff>
    </xdr:from>
    <xdr:to>
      <xdr:col>4</xdr:col>
      <xdr:colOff>571500</xdr:colOff>
      <xdr:row>45</xdr:row>
      <xdr:rowOff>152400</xdr:rowOff>
    </xdr:to>
    <xdr:sp>
      <xdr:nvSpPr>
        <xdr:cNvPr id="42" name="Rectangle 85"/>
        <xdr:cNvSpPr>
          <a:spLocks/>
        </xdr:cNvSpPr>
      </xdr:nvSpPr>
      <xdr:spPr>
        <a:xfrm>
          <a:off x="4276725" y="7010400"/>
          <a:ext cx="85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40</xdr:row>
      <xdr:rowOff>95250</xdr:rowOff>
    </xdr:from>
    <xdr:to>
      <xdr:col>4</xdr:col>
      <xdr:colOff>523875</xdr:colOff>
      <xdr:row>42</xdr:row>
      <xdr:rowOff>152400</xdr:rowOff>
    </xdr:to>
    <xdr:sp>
      <xdr:nvSpPr>
        <xdr:cNvPr id="43" name="Line 86"/>
        <xdr:cNvSpPr>
          <a:spLocks/>
        </xdr:cNvSpPr>
      </xdr:nvSpPr>
      <xdr:spPr>
        <a:xfrm flipV="1">
          <a:off x="4314825" y="66294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45</xdr:row>
      <xdr:rowOff>142875</xdr:rowOff>
    </xdr:from>
    <xdr:to>
      <xdr:col>4</xdr:col>
      <xdr:colOff>523875</xdr:colOff>
      <xdr:row>48</xdr:row>
      <xdr:rowOff>9525</xdr:rowOff>
    </xdr:to>
    <xdr:sp>
      <xdr:nvSpPr>
        <xdr:cNvPr id="44" name="Line 87"/>
        <xdr:cNvSpPr>
          <a:spLocks/>
        </xdr:cNvSpPr>
      </xdr:nvSpPr>
      <xdr:spPr>
        <a:xfrm flipV="1">
          <a:off x="4314825" y="7486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41</xdr:row>
      <xdr:rowOff>95250</xdr:rowOff>
    </xdr:from>
    <xdr:to>
      <xdr:col>5</xdr:col>
      <xdr:colOff>57150</xdr:colOff>
      <xdr:row>42</xdr:row>
      <xdr:rowOff>123825</xdr:rowOff>
    </xdr:to>
    <xdr:sp>
      <xdr:nvSpPr>
        <xdr:cNvPr id="45" name="Line 88"/>
        <xdr:cNvSpPr>
          <a:spLocks/>
        </xdr:cNvSpPr>
      </xdr:nvSpPr>
      <xdr:spPr>
        <a:xfrm flipV="1">
          <a:off x="4352925" y="67913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41</xdr:row>
      <xdr:rowOff>95250</xdr:rowOff>
    </xdr:from>
    <xdr:to>
      <xdr:col>5</xdr:col>
      <xdr:colOff>76200</xdr:colOff>
      <xdr:row>42</xdr:row>
      <xdr:rowOff>28575</xdr:rowOff>
    </xdr:to>
    <xdr:sp>
      <xdr:nvSpPr>
        <xdr:cNvPr id="46" name="Line 89"/>
        <xdr:cNvSpPr>
          <a:spLocks/>
        </xdr:cNvSpPr>
      </xdr:nvSpPr>
      <xdr:spPr>
        <a:xfrm>
          <a:off x="4486275" y="6791325"/>
          <a:ext cx="19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40</xdr:row>
      <xdr:rowOff>66675</xdr:rowOff>
    </xdr:from>
    <xdr:to>
      <xdr:col>6</xdr:col>
      <xdr:colOff>114300</xdr:colOff>
      <xdr:row>42</xdr:row>
      <xdr:rowOff>28575</xdr:rowOff>
    </xdr:to>
    <xdr:sp>
      <xdr:nvSpPr>
        <xdr:cNvPr id="47" name="Line 90"/>
        <xdr:cNvSpPr>
          <a:spLocks/>
        </xdr:cNvSpPr>
      </xdr:nvSpPr>
      <xdr:spPr>
        <a:xfrm flipV="1">
          <a:off x="4505325" y="660082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39</xdr:row>
      <xdr:rowOff>47625</xdr:rowOff>
    </xdr:from>
    <xdr:to>
      <xdr:col>1</xdr:col>
      <xdr:colOff>1143000</xdr:colOff>
      <xdr:row>40</xdr:row>
      <xdr:rowOff>38100</xdr:rowOff>
    </xdr:to>
    <xdr:sp>
      <xdr:nvSpPr>
        <xdr:cNvPr id="48" name="TextBox 91"/>
        <xdr:cNvSpPr txBox="1">
          <a:spLocks noChangeArrowheads="1"/>
        </xdr:cNvSpPr>
      </xdr:nvSpPr>
      <xdr:spPr>
        <a:xfrm>
          <a:off x="2628900" y="64198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</a:t>
          </a:r>
          <a:r>
            <a:rPr lang="en-US" cap="none" sz="800" b="0" i="0" u="none" baseline="0">
              <a:latin typeface="ScriptC"/>
              <a:ea typeface="ScriptC"/>
              <a:cs typeface="ScriptC"/>
            </a:rPr>
            <a:t>l</a:t>
          </a:r>
        </a:p>
      </xdr:txBody>
    </xdr:sp>
    <xdr:clientData/>
  </xdr:twoCellAnchor>
  <xdr:twoCellAnchor>
    <xdr:from>
      <xdr:col>2</xdr:col>
      <xdr:colOff>381000</xdr:colOff>
      <xdr:row>36</xdr:row>
      <xdr:rowOff>76200</xdr:rowOff>
    </xdr:from>
    <xdr:to>
      <xdr:col>4</xdr:col>
      <xdr:colOff>428625</xdr:colOff>
      <xdr:row>37</xdr:row>
      <xdr:rowOff>66675</xdr:rowOff>
    </xdr:to>
    <xdr:sp>
      <xdr:nvSpPr>
        <xdr:cNvPr id="49" name="TextBox 92"/>
        <xdr:cNvSpPr txBox="1">
          <a:spLocks noChangeArrowheads="1"/>
        </xdr:cNvSpPr>
      </xdr:nvSpPr>
      <xdr:spPr>
        <a:xfrm>
          <a:off x="3314700" y="5962650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0">
              <a:latin typeface="CommercialScript BT"/>
              <a:ea typeface="CommercialScript BT"/>
              <a:cs typeface="CommercialScript BT"/>
            </a:rPr>
            <a:t>l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+jQ</a:t>
          </a:r>
          <a:r>
            <a:rPr lang="en-US" cap="none" sz="800" b="0" i="0" u="none" baseline="0">
              <a:latin typeface="CommercialScript BT"/>
              <a:ea typeface="CommercialScript BT"/>
              <a:cs typeface="CommercialScript BT"/>
            </a:rPr>
            <a:t>l</a:t>
          </a:r>
        </a:p>
      </xdr:txBody>
    </xdr:sp>
    <xdr:clientData/>
  </xdr:twoCellAnchor>
  <xdr:twoCellAnchor>
    <xdr:from>
      <xdr:col>1</xdr:col>
      <xdr:colOff>571500</xdr:colOff>
      <xdr:row>37</xdr:row>
      <xdr:rowOff>95250</xdr:rowOff>
    </xdr:from>
    <xdr:to>
      <xdr:col>1</xdr:col>
      <xdr:colOff>1209675</xdr:colOff>
      <xdr:row>39</xdr:row>
      <xdr:rowOff>66675</xdr:rowOff>
    </xdr:to>
    <xdr:sp>
      <xdr:nvSpPr>
        <xdr:cNvPr id="50" name="TextBox 93"/>
        <xdr:cNvSpPr txBox="1">
          <a:spLocks noChangeArrowheads="1"/>
        </xdr:cNvSpPr>
      </xdr:nvSpPr>
      <xdr:spPr>
        <a:xfrm>
          <a:off x="2257425" y="6143625"/>
          <a:ext cx="638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impedenza 
di linea</a:t>
          </a:r>
        </a:p>
      </xdr:txBody>
    </xdr:sp>
    <xdr:clientData/>
  </xdr:twoCellAnchor>
  <xdr:twoCellAnchor>
    <xdr:from>
      <xdr:col>2</xdr:col>
      <xdr:colOff>495300</xdr:colOff>
      <xdr:row>40</xdr:row>
      <xdr:rowOff>142875</xdr:rowOff>
    </xdr:from>
    <xdr:to>
      <xdr:col>2</xdr:col>
      <xdr:colOff>495300</xdr:colOff>
      <xdr:row>42</xdr:row>
      <xdr:rowOff>38100</xdr:rowOff>
    </xdr:to>
    <xdr:sp>
      <xdr:nvSpPr>
        <xdr:cNvPr id="51" name="Line 95"/>
        <xdr:cNvSpPr>
          <a:spLocks/>
        </xdr:cNvSpPr>
      </xdr:nvSpPr>
      <xdr:spPr>
        <a:xfrm>
          <a:off x="3429000" y="6677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41</xdr:row>
      <xdr:rowOff>76200</xdr:rowOff>
    </xdr:from>
    <xdr:to>
      <xdr:col>2</xdr:col>
      <xdr:colOff>438150</xdr:colOff>
      <xdr:row>42</xdr:row>
      <xdr:rowOff>66675</xdr:rowOff>
    </xdr:to>
    <xdr:sp>
      <xdr:nvSpPr>
        <xdr:cNvPr id="52" name="TextBox 96"/>
        <xdr:cNvSpPr txBox="1">
          <a:spLocks noChangeArrowheads="1"/>
        </xdr:cNvSpPr>
      </xdr:nvSpPr>
      <xdr:spPr>
        <a:xfrm>
          <a:off x="3228975" y="67722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i1</a:t>
          </a:r>
        </a:p>
      </xdr:txBody>
    </xdr:sp>
    <xdr:clientData/>
  </xdr:twoCellAnchor>
  <xdr:twoCellAnchor>
    <xdr:from>
      <xdr:col>4</xdr:col>
      <xdr:colOff>361950</xdr:colOff>
      <xdr:row>41</xdr:row>
      <xdr:rowOff>76200</xdr:rowOff>
    </xdr:from>
    <xdr:to>
      <xdr:col>4</xdr:col>
      <xdr:colOff>504825</xdr:colOff>
      <xdr:row>42</xdr:row>
      <xdr:rowOff>66675</xdr:rowOff>
    </xdr:to>
    <xdr:sp>
      <xdr:nvSpPr>
        <xdr:cNvPr id="53" name="TextBox 97"/>
        <xdr:cNvSpPr txBox="1">
          <a:spLocks noChangeArrowheads="1"/>
        </xdr:cNvSpPr>
      </xdr:nvSpPr>
      <xdr:spPr>
        <a:xfrm>
          <a:off x="4152900" y="67722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i2</a:t>
          </a:r>
        </a:p>
      </xdr:txBody>
    </xdr:sp>
    <xdr:clientData/>
  </xdr:twoCellAnchor>
  <xdr:twoCellAnchor>
    <xdr:from>
      <xdr:col>4</xdr:col>
      <xdr:colOff>523875</xdr:colOff>
      <xdr:row>40</xdr:row>
      <xdr:rowOff>142875</xdr:rowOff>
    </xdr:from>
    <xdr:to>
      <xdr:col>4</xdr:col>
      <xdr:colOff>523875</xdr:colOff>
      <xdr:row>42</xdr:row>
      <xdr:rowOff>38100</xdr:rowOff>
    </xdr:to>
    <xdr:sp>
      <xdr:nvSpPr>
        <xdr:cNvPr id="54" name="Line 98"/>
        <xdr:cNvSpPr>
          <a:spLocks/>
        </xdr:cNvSpPr>
      </xdr:nvSpPr>
      <xdr:spPr>
        <a:xfrm>
          <a:off x="4314825" y="6677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44</xdr:row>
      <xdr:rowOff>9525</xdr:rowOff>
    </xdr:from>
    <xdr:to>
      <xdr:col>4</xdr:col>
      <xdr:colOff>323850</xdr:colOff>
      <xdr:row>45</xdr:row>
      <xdr:rowOff>0</xdr:rowOff>
    </xdr:to>
    <xdr:sp>
      <xdr:nvSpPr>
        <xdr:cNvPr id="55" name="TextBox 68"/>
        <xdr:cNvSpPr txBox="1">
          <a:spLocks noChangeArrowheads="1"/>
        </xdr:cNvSpPr>
      </xdr:nvSpPr>
      <xdr:spPr>
        <a:xfrm>
          <a:off x="3771900" y="7191375"/>
          <a:ext cx="34290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Vcd</a:t>
          </a:r>
        </a:p>
      </xdr:txBody>
    </xdr:sp>
    <xdr:clientData/>
  </xdr:twoCellAnchor>
  <xdr:twoCellAnchor>
    <xdr:from>
      <xdr:col>1</xdr:col>
      <xdr:colOff>381000</xdr:colOff>
      <xdr:row>58</xdr:row>
      <xdr:rowOff>104775</xdr:rowOff>
    </xdr:from>
    <xdr:to>
      <xdr:col>1</xdr:col>
      <xdr:colOff>638175</xdr:colOff>
      <xdr:row>60</xdr:row>
      <xdr:rowOff>28575</xdr:rowOff>
    </xdr:to>
    <xdr:sp>
      <xdr:nvSpPr>
        <xdr:cNvPr id="56" name="Oval 99"/>
        <xdr:cNvSpPr>
          <a:spLocks/>
        </xdr:cNvSpPr>
      </xdr:nvSpPr>
      <xdr:spPr>
        <a:xfrm>
          <a:off x="2066925" y="9553575"/>
          <a:ext cx="2571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55</xdr:row>
      <xdr:rowOff>95250</xdr:rowOff>
    </xdr:from>
    <xdr:to>
      <xdr:col>1</xdr:col>
      <xdr:colOff>514350</xdr:colOff>
      <xdr:row>58</xdr:row>
      <xdr:rowOff>114300</xdr:rowOff>
    </xdr:to>
    <xdr:sp>
      <xdr:nvSpPr>
        <xdr:cNvPr id="57" name="Line 100"/>
        <xdr:cNvSpPr>
          <a:spLocks/>
        </xdr:cNvSpPr>
      </xdr:nvSpPr>
      <xdr:spPr>
        <a:xfrm flipV="1">
          <a:off x="2200275" y="90582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59</xdr:row>
      <xdr:rowOff>152400</xdr:rowOff>
    </xdr:from>
    <xdr:to>
      <xdr:col>1</xdr:col>
      <xdr:colOff>514350</xdr:colOff>
      <xdr:row>63</xdr:row>
      <xdr:rowOff>9525</xdr:rowOff>
    </xdr:to>
    <xdr:sp>
      <xdr:nvSpPr>
        <xdr:cNvPr id="58" name="Line 101"/>
        <xdr:cNvSpPr>
          <a:spLocks/>
        </xdr:cNvSpPr>
      </xdr:nvSpPr>
      <xdr:spPr>
        <a:xfrm flipV="1">
          <a:off x="2200275" y="97631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55</xdr:row>
      <xdr:rowOff>95250</xdr:rowOff>
    </xdr:from>
    <xdr:to>
      <xdr:col>2</xdr:col>
      <xdr:colOff>85725</xdr:colOff>
      <xdr:row>55</xdr:row>
      <xdr:rowOff>95250</xdr:rowOff>
    </xdr:to>
    <xdr:sp>
      <xdr:nvSpPr>
        <xdr:cNvPr id="59" name="Line 102"/>
        <xdr:cNvSpPr>
          <a:spLocks/>
        </xdr:cNvSpPr>
      </xdr:nvSpPr>
      <xdr:spPr>
        <a:xfrm>
          <a:off x="2200275" y="90582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63</xdr:row>
      <xdr:rowOff>9525</xdr:rowOff>
    </xdr:from>
    <xdr:to>
      <xdr:col>2</xdr:col>
      <xdr:colOff>495300</xdr:colOff>
      <xdr:row>63</xdr:row>
      <xdr:rowOff>9525</xdr:rowOff>
    </xdr:to>
    <xdr:sp>
      <xdr:nvSpPr>
        <xdr:cNvPr id="60" name="Line 103"/>
        <xdr:cNvSpPr>
          <a:spLocks/>
        </xdr:cNvSpPr>
      </xdr:nvSpPr>
      <xdr:spPr>
        <a:xfrm>
          <a:off x="2200275" y="102679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55</xdr:row>
      <xdr:rowOff>95250</xdr:rowOff>
    </xdr:from>
    <xdr:to>
      <xdr:col>2</xdr:col>
      <xdr:colOff>495300</xdr:colOff>
      <xdr:row>55</xdr:row>
      <xdr:rowOff>95250</xdr:rowOff>
    </xdr:to>
    <xdr:sp>
      <xdr:nvSpPr>
        <xdr:cNvPr id="61" name="Line 105"/>
        <xdr:cNvSpPr>
          <a:spLocks/>
        </xdr:cNvSpPr>
      </xdr:nvSpPr>
      <xdr:spPr>
        <a:xfrm>
          <a:off x="3019425" y="90582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57</xdr:row>
      <xdr:rowOff>152400</xdr:rowOff>
    </xdr:from>
    <xdr:to>
      <xdr:col>2</xdr:col>
      <xdr:colOff>542925</xdr:colOff>
      <xdr:row>60</xdr:row>
      <xdr:rowOff>152400</xdr:rowOff>
    </xdr:to>
    <xdr:sp>
      <xdr:nvSpPr>
        <xdr:cNvPr id="62" name="Rectangle 106"/>
        <xdr:cNvSpPr>
          <a:spLocks/>
        </xdr:cNvSpPr>
      </xdr:nvSpPr>
      <xdr:spPr>
        <a:xfrm>
          <a:off x="3390900" y="9439275"/>
          <a:ext cx="85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55</xdr:row>
      <xdr:rowOff>95250</xdr:rowOff>
    </xdr:from>
    <xdr:to>
      <xdr:col>2</xdr:col>
      <xdr:colOff>495300</xdr:colOff>
      <xdr:row>57</xdr:row>
      <xdr:rowOff>152400</xdr:rowOff>
    </xdr:to>
    <xdr:sp>
      <xdr:nvSpPr>
        <xdr:cNvPr id="63" name="Line 107"/>
        <xdr:cNvSpPr>
          <a:spLocks/>
        </xdr:cNvSpPr>
      </xdr:nvSpPr>
      <xdr:spPr>
        <a:xfrm flipV="1">
          <a:off x="3429000" y="90582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60</xdr:row>
      <xdr:rowOff>142875</xdr:rowOff>
    </xdr:from>
    <xdr:to>
      <xdr:col>2</xdr:col>
      <xdr:colOff>495300</xdr:colOff>
      <xdr:row>63</xdr:row>
      <xdr:rowOff>9525</xdr:rowOff>
    </xdr:to>
    <xdr:sp>
      <xdr:nvSpPr>
        <xdr:cNvPr id="64" name="Line 108"/>
        <xdr:cNvSpPr>
          <a:spLocks/>
        </xdr:cNvSpPr>
      </xdr:nvSpPr>
      <xdr:spPr>
        <a:xfrm flipV="1">
          <a:off x="3429000" y="9915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55</xdr:row>
      <xdr:rowOff>57150</xdr:rowOff>
    </xdr:from>
    <xdr:to>
      <xdr:col>1</xdr:col>
      <xdr:colOff>742950</xdr:colOff>
      <xdr:row>55</xdr:row>
      <xdr:rowOff>142875</xdr:rowOff>
    </xdr:to>
    <xdr:sp>
      <xdr:nvSpPr>
        <xdr:cNvPr id="65" name="Oval 109"/>
        <xdr:cNvSpPr>
          <a:spLocks/>
        </xdr:cNvSpPr>
      </xdr:nvSpPr>
      <xdr:spPr>
        <a:xfrm>
          <a:off x="2333625" y="90201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55</xdr:row>
      <xdr:rowOff>57150</xdr:rowOff>
    </xdr:from>
    <xdr:to>
      <xdr:col>2</xdr:col>
      <xdr:colOff>419100</xdr:colOff>
      <xdr:row>55</xdr:row>
      <xdr:rowOff>142875</xdr:rowOff>
    </xdr:to>
    <xdr:sp>
      <xdr:nvSpPr>
        <xdr:cNvPr id="66" name="Oval 110"/>
        <xdr:cNvSpPr>
          <a:spLocks/>
        </xdr:cNvSpPr>
      </xdr:nvSpPr>
      <xdr:spPr>
        <a:xfrm>
          <a:off x="3267075" y="9020175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62</xdr:row>
      <xdr:rowOff>133350</xdr:rowOff>
    </xdr:from>
    <xdr:to>
      <xdr:col>1</xdr:col>
      <xdr:colOff>742950</xdr:colOff>
      <xdr:row>63</xdr:row>
      <xdr:rowOff>57150</xdr:rowOff>
    </xdr:to>
    <xdr:sp>
      <xdr:nvSpPr>
        <xdr:cNvPr id="67" name="Oval 111"/>
        <xdr:cNvSpPr>
          <a:spLocks/>
        </xdr:cNvSpPr>
      </xdr:nvSpPr>
      <xdr:spPr>
        <a:xfrm>
          <a:off x="2333625" y="10229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62</xdr:row>
      <xdr:rowOff>133350</xdr:rowOff>
    </xdr:from>
    <xdr:to>
      <xdr:col>2</xdr:col>
      <xdr:colOff>419100</xdr:colOff>
      <xdr:row>63</xdr:row>
      <xdr:rowOff>57150</xdr:rowOff>
    </xdr:to>
    <xdr:sp>
      <xdr:nvSpPr>
        <xdr:cNvPr id="68" name="Oval 112"/>
        <xdr:cNvSpPr>
          <a:spLocks/>
        </xdr:cNvSpPr>
      </xdr:nvSpPr>
      <xdr:spPr>
        <a:xfrm>
          <a:off x="3267075" y="10229850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54</xdr:row>
      <xdr:rowOff>85725</xdr:rowOff>
    </xdr:from>
    <xdr:to>
      <xdr:col>1</xdr:col>
      <xdr:colOff>885825</xdr:colOff>
      <xdr:row>55</xdr:row>
      <xdr:rowOff>76200</xdr:rowOff>
    </xdr:to>
    <xdr:sp>
      <xdr:nvSpPr>
        <xdr:cNvPr id="69" name="TextBox 113"/>
        <xdr:cNvSpPr txBox="1">
          <a:spLocks noChangeArrowheads="1"/>
        </xdr:cNvSpPr>
      </xdr:nvSpPr>
      <xdr:spPr>
        <a:xfrm>
          <a:off x="2295525" y="8886825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609600</xdr:colOff>
      <xdr:row>63</xdr:row>
      <xdr:rowOff>76200</xdr:rowOff>
    </xdr:from>
    <xdr:to>
      <xdr:col>1</xdr:col>
      <xdr:colOff>885825</xdr:colOff>
      <xdr:row>64</xdr:row>
      <xdr:rowOff>66675</xdr:rowOff>
    </xdr:to>
    <xdr:sp>
      <xdr:nvSpPr>
        <xdr:cNvPr id="70" name="TextBox 114"/>
        <xdr:cNvSpPr txBox="1">
          <a:spLocks noChangeArrowheads="1"/>
        </xdr:cNvSpPr>
      </xdr:nvSpPr>
      <xdr:spPr>
        <a:xfrm>
          <a:off x="2295525" y="10334625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323850</xdr:colOff>
      <xdr:row>54</xdr:row>
      <xdr:rowOff>85725</xdr:rowOff>
    </xdr:from>
    <xdr:to>
      <xdr:col>2</xdr:col>
      <xdr:colOff>609600</xdr:colOff>
      <xdr:row>55</xdr:row>
      <xdr:rowOff>76200</xdr:rowOff>
    </xdr:to>
    <xdr:sp>
      <xdr:nvSpPr>
        <xdr:cNvPr id="71" name="TextBox 115"/>
        <xdr:cNvSpPr txBox="1">
          <a:spLocks noChangeArrowheads="1"/>
        </xdr:cNvSpPr>
      </xdr:nvSpPr>
      <xdr:spPr>
        <a:xfrm>
          <a:off x="3257550" y="888682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323850</xdr:colOff>
      <xdr:row>63</xdr:row>
      <xdr:rowOff>76200</xdr:rowOff>
    </xdr:from>
    <xdr:to>
      <xdr:col>2</xdr:col>
      <xdr:colOff>609600</xdr:colOff>
      <xdr:row>64</xdr:row>
      <xdr:rowOff>66675</xdr:rowOff>
    </xdr:to>
    <xdr:sp>
      <xdr:nvSpPr>
        <xdr:cNvPr id="72" name="TextBox 116"/>
        <xdr:cNvSpPr txBox="1">
          <a:spLocks noChangeArrowheads="1"/>
        </xdr:cNvSpPr>
      </xdr:nvSpPr>
      <xdr:spPr>
        <a:xfrm>
          <a:off x="3257550" y="1033462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</xdr:col>
      <xdr:colOff>742950</xdr:colOff>
      <xdr:row>56</xdr:row>
      <xdr:rowOff>0</xdr:rowOff>
    </xdr:from>
    <xdr:to>
      <xdr:col>1</xdr:col>
      <xdr:colOff>742950</xdr:colOff>
      <xdr:row>62</xdr:row>
      <xdr:rowOff>114300</xdr:rowOff>
    </xdr:to>
    <xdr:sp>
      <xdr:nvSpPr>
        <xdr:cNvPr id="73" name="Line 117"/>
        <xdr:cNvSpPr>
          <a:spLocks/>
        </xdr:cNvSpPr>
      </xdr:nvSpPr>
      <xdr:spPr>
        <a:xfrm flipV="1">
          <a:off x="2428875" y="91249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59</xdr:row>
      <xdr:rowOff>9525</xdr:rowOff>
    </xdr:from>
    <xdr:to>
      <xdr:col>1</xdr:col>
      <xdr:colOff>1047750</xdr:colOff>
      <xdr:row>60</xdr:row>
      <xdr:rowOff>0</xdr:rowOff>
    </xdr:to>
    <xdr:sp>
      <xdr:nvSpPr>
        <xdr:cNvPr id="74" name="TextBox 118"/>
        <xdr:cNvSpPr txBox="1">
          <a:spLocks noChangeArrowheads="1"/>
        </xdr:cNvSpPr>
      </xdr:nvSpPr>
      <xdr:spPr>
        <a:xfrm>
          <a:off x="2447925" y="962025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Vab</a:t>
          </a:r>
        </a:p>
      </xdr:txBody>
    </xdr:sp>
    <xdr:clientData/>
  </xdr:twoCellAnchor>
  <xdr:twoCellAnchor>
    <xdr:from>
      <xdr:col>4</xdr:col>
      <xdr:colOff>9525</xdr:colOff>
      <xdr:row>59</xdr:row>
      <xdr:rowOff>9525</xdr:rowOff>
    </xdr:from>
    <xdr:to>
      <xdr:col>4</xdr:col>
      <xdr:colOff>352425</xdr:colOff>
      <xdr:row>60</xdr:row>
      <xdr:rowOff>0</xdr:rowOff>
    </xdr:to>
    <xdr:sp>
      <xdr:nvSpPr>
        <xdr:cNvPr id="75" name="TextBox 119"/>
        <xdr:cNvSpPr txBox="1">
          <a:spLocks noChangeArrowheads="1"/>
        </xdr:cNvSpPr>
      </xdr:nvSpPr>
      <xdr:spPr>
        <a:xfrm>
          <a:off x="3800475" y="96202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Vcb</a:t>
          </a:r>
        </a:p>
      </xdr:txBody>
    </xdr:sp>
    <xdr:clientData/>
  </xdr:twoCellAnchor>
  <xdr:twoCellAnchor>
    <xdr:from>
      <xdr:col>1</xdr:col>
      <xdr:colOff>485775</xdr:colOff>
      <xdr:row>58</xdr:row>
      <xdr:rowOff>104775</xdr:rowOff>
    </xdr:from>
    <xdr:to>
      <xdr:col>1</xdr:col>
      <xdr:colOff>533400</xdr:colOff>
      <xdr:row>60</xdr:row>
      <xdr:rowOff>28575</xdr:rowOff>
    </xdr:to>
    <xdr:sp>
      <xdr:nvSpPr>
        <xdr:cNvPr id="76" name="Rectangle 120"/>
        <xdr:cNvSpPr>
          <a:spLocks/>
        </xdr:cNvSpPr>
      </xdr:nvSpPr>
      <xdr:spPr>
        <a:xfrm>
          <a:off x="2171700" y="9553575"/>
          <a:ext cx="47625" cy="2476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57</xdr:row>
      <xdr:rowOff>104775</xdr:rowOff>
    </xdr:from>
    <xdr:to>
      <xdr:col>1</xdr:col>
      <xdr:colOff>619125</xdr:colOff>
      <xdr:row>58</xdr:row>
      <xdr:rowOff>95250</xdr:rowOff>
    </xdr:to>
    <xdr:sp>
      <xdr:nvSpPr>
        <xdr:cNvPr id="77" name="TextBox 121"/>
        <xdr:cNvSpPr txBox="1">
          <a:spLocks noChangeArrowheads="1"/>
        </xdr:cNvSpPr>
      </xdr:nvSpPr>
      <xdr:spPr>
        <a:xfrm>
          <a:off x="2028825" y="9391650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2</xdr:col>
      <xdr:colOff>542925</xdr:colOff>
      <xdr:row>56</xdr:row>
      <xdr:rowOff>95250</xdr:rowOff>
    </xdr:from>
    <xdr:to>
      <xdr:col>3</xdr:col>
      <xdr:colOff>47625</xdr:colOff>
      <xdr:row>57</xdr:row>
      <xdr:rowOff>123825</xdr:rowOff>
    </xdr:to>
    <xdr:sp>
      <xdr:nvSpPr>
        <xdr:cNvPr id="78" name="Line 126"/>
        <xdr:cNvSpPr>
          <a:spLocks/>
        </xdr:cNvSpPr>
      </xdr:nvSpPr>
      <xdr:spPr>
        <a:xfrm flipV="1">
          <a:off x="3476625" y="92202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95250</xdr:rowOff>
    </xdr:from>
    <xdr:to>
      <xdr:col>3</xdr:col>
      <xdr:colOff>66675</xdr:colOff>
      <xdr:row>57</xdr:row>
      <xdr:rowOff>28575</xdr:rowOff>
    </xdr:to>
    <xdr:sp>
      <xdr:nvSpPr>
        <xdr:cNvPr id="79" name="Line 127"/>
        <xdr:cNvSpPr>
          <a:spLocks/>
        </xdr:cNvSpPr>
      </xdr:nvSpPr>
      <xdr:spPr>
        <a:xfrm>
          <a:off x="3609975" y="9220200"/>
          <a:ext cx="19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55</xdr:row>
      <xdr:rowOff>66675</xdr:rowOff>
    </xdr:from>
    <xdr:to>
      <xdr:col>4</xdr:col>
      <xdr:colOff>47625</xdr:colOff>
      <xdr:row>57</xdr:row>
      <xdr:rowOff>28575</xdr:rowOff>
    </xdr:to>
    <xdr:sp>
      <xdr:nvSpPr>
        <xdr:cNvPr id="80" name="Line 128"/>
        <xdr:cNvSpPr>
          <a:spLocks/>
        </xdr:cNvSpPr>
      </xdr:nvSpPr>
      <xdr:spPr>
        <a:xfrm flipV="1">
          <a:off x="3629025" y="90297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56</xdr:row>
      <xdr:rowOff>28575</xdr:rowOff>
    </xdr:from>
    <xdr:to>
      <xdr:col>4</xdr:col>
      <xdr:colOff>333375</xdr:colOff>
      <xdr:row>62</xdr:row>
      <xdr:rowOff>142875</xdr:rowOff>
    </xdr:to>
    <xdr:sp>
      <xdr:nvSpPr>
        <xdr:cNvPr id="81" name="Line 129"/>
        <xdr:cNvSpPr>
          <a:spLocks/>
        </xdr:cNvSpPr>
      </xdr:nvSpPr>
      <xdr:spPr>
        <a:xfrm flipV="1">
          <a:off x="4124325" y="91535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54</xdr:row>
      <xdr:rowOff>57150</xdr:rowOff>
    </xdr:from>
    <xdr:to>
      <xdr:col>4</xdr:col>
      <xdr:colOff>628650</xdr:colOff>
      <xdr:row>55</xdr:row>
      <xdr:rowOff>47625</xdr:rowOff>
    </xdr:to>
    <xdr:sp>
      <xdr:nvSpPr>
        <xdr:cNvPr id="82" name="TextBox 130"/>
        <xdr:cNvSpPr txBox="1">
          <a:spLocks noChangeArrowheads="1"/>
        </xdr:cNvSpPr>
      </xdr:nvSpPr>
      <xdr:spPr>
        <a:xfrm>
          <a:off x="3819525" y="8858250"/>
          <a:ext cx="600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Pp+jQp</a:t>
          </a:r>
        </a:p>
      </xdr:txBody>
    </xdr:sp>
    <xdr:clientData/>
  </xdr:twoCellAnchor>
  <xdr:twoCellAnchor>
    <xdr:from>
      <xdr:col>1</xdr:col>
      <xdr:colOff>514350</xdr:colOff>
      <xdr:row>56</xdr:row>
      <xdr:rowOff>28575</xdr:rowOff>
    </xdr:from>
    <xdr:to>
      <xdr:col>1</xdr:col>
      <xdr:colOff>514350</xdr:colOff>
      <xdr:row>57</xdr:row>
      <xdr:rowOff>114300</xdr:rowOff>
    </xdr:to>
    <xdr:sp>
      <xdr:nvSpPr>
        <xdr:cNvPr id="83" name="Line 131"/>
        <xdr:cNvSpPr>
          <a:spLocks/>
        </xdr:cNvSpPr>
      </xdr:nvSpPr>
      <xdr:spPr>
        <a:xfrm flipV="1">
          <a:off x="2200275" y="9153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56</xdr:row>
      <xdr:rowOff>0</xdr:rowOff>
    </xdr:from>
    <xdr:to>
      <xdr:col>1</xdr:col>
      <xdr:colOff>466725</xdr:colOff>
      <xdr:row>56</xdr:row>
      <xdr:rowOff>152400</xdr:rowOff>
    </xdr:to>
    <xdr:sp>
      <xdr:nvSpPr>
        <xdr:cNvPr id="84" name="TextBox 132"/>
        <xdr:cNvSpPr txBox="1">
          <a:spLocks noChangeArrowheads="1"/>
        </xdr:cNvSpPr>
      </xdr:nvSpPr>
      <xdr:spPr>
        <a:xfrm>
          <a:off x="2009775" y="912495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2</xdr:col>
      <xdr:colOff>228600</xdr:colOff>
      <xdr:row>59</xdr:row>
      <xdr:rowOff>9525</xdr:rowOff>
    </xdr:from>
    <xdr:to>
      <xdr:col>2</xdr:col>
      <xdr:colOff>428625</xdr:colOff>
      <xdr:row>60</xdr:row>
      <xdr:rowOff>0</xdr:rowOff>
    </xdr:to>
    <xdr:sp>
      <xdr:nvSpPr>
        <xdr:cNvPr id="85" name="TextBox 134"/>
        <xdr:cNvSpPr txBox="1">
          <a:spLocks noChangeArrowheads="1"/>
        </xdr:cNvSpPr>
      </xdr:nvSpPr>
      <xdr:spPr>
        <a:xfrm>
          <a:off x="3162300" y="96202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Zp</a:t>
          </a:r>
        </a:p>
      </xdr:txBody>
    </xdr:sp>
    <xdr:clientData/>
  </xdr:twoCellAnchor>
  <xdr:twoCellAnchor>
    <xdr:from>
      <xdr:col>1</xdr:col>
      <xdr:colOff>200025</xdr:colOff>
      <xdr:row>59</xdr:row>
      <xdr:rowOff>9525</xdr:rowOff>
    </xdr:from>
    <xdr:to>
      <xdr:col>1</xdr:col>
      <xdr:colOff>361950</xdr:colOff>
      <xdr:row>60</xdr:row>
      <xdr:rowOff>0</xdr:rowOff>
    </xdr:to>
    <xdr:sp>
      <xdr:nvSpPr>
        <xdr:cNvPr id="86" name="TextBox 135"/>
        <xdr:cNvSpPr txBox="1">
          <a:spLocks noChangeArrowheads="1"/>
        </xdr:cNvSpPr>
      </xdr:nvSpPr>
      <xdr:spPr>
        <a:xfrm>
          <a:off x="1885950" y="96202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847725</xdr:colOff>
      <xdr:row>55</xdr:row>
      <xdr:rowOff>66675</xdr:rowOff>
    </xdr:from>
    <xdr:to>
      <xdr:col>2</xdr:col>
      <xdr:colOff>209550</xdr:colOff>
      <xdr:row>55</xdr:row>
      <xdr:rowOff>152400</xdr:rowOff>
    </xdr:to>
    <xdr:sp>
      <xdr:nvSpPr>
        <xdr:cNvPr id="87" name="Rectangle 136"/>
        <xdr:cNvSpPr>
          <a:spLocks/>
        </xdr:cNvSpPr>
      </xdr:nvSpPr>
      <xdr:spPr>
        <a:xfrm>
          <a:off x="2533650" y="9029700"/>
          <a:ext cx="6096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53</xdr:row>
      <xdr:rowOff>95250</xdr:rowOff>
    </xdr:from>
    <xdr:to>
      <xdr:col>2</xdr:col>
      <xdr:colOff>390525</xdr:colOff>
      <xdr:row>54</xdr:row>
      <xdr:rowOff>123825</xdr:rowOff>
    </xdr:to>
    <xdr:sp>
      <xdr:nvSpPr>
        <xdr:cNvPr id="88" name="Line 137"/>
        <xdr:cNvSpPr>
          <a:spLocks/>
        </xdr:cNvSpPr>
      </xdr:nvSpPr>
      <xdr:spPr>
        <a:xfrm flipV="1">
          <a:off x="3190875" y="87344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53</xdr:row>
      <xdr:rowOff>95250</xdr:rowOff>
    </xdr:from>
    <xdr:to>
      <xdr:col>2</xdr:col>
      <xdr:colOff>419100</xdr:colOff>
      <xdr:row>54</xdr:row>
      <xdr:rowOff>28575</xdr:rowOff>
    </xdr:to>
    <xdr:sp>
      <xdr:nvSpPr>
        <xdr:cNvPr id="89" name="Line 138"/>
        <xdr:cNvSpPr>
          <a:spLocks/>
        </xdr:cNvSpPr>
      </xdr:nvSpPr>
      <xdr:spPr>
        <a:xfrm>
          <a:off x="3324225" y="8734425"/>
          <a:ext cx="28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52</xdr:row>
      <xdr:rowOff>66675</xdr:rowOff>
    </xdr:from>
    <xdr:to>
      <xdr:col>3</xdr:col>
      <xdr:colOff>9525</xdr:colOff>
      <xdr:row>54</xdr:row>
      <xdr:rowOff>28575</xdr:rowOff>
    </xdr:to>
    <xdr:sp>
      <xdr:nvSpPr>
        <xdr:cNvPr id="90" name="Line 139"/>
        <xdr:cNvSpPr>
          <a:spLocks/>
        </xdr:cNvSpPr>
      </xdr:nvSpPr>
      <xdr:spPr>
        <a:xfrm flipV="1">
          <a:off x="3352800" y="8543925"/>
          <a:ext cx="2190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866775</xdr:colOff>
      <xdr:row>54</xdr:row>
      <xdr:rowOff>47625</xdr:rowOff>
    </xdr:from>
    <xdr:to>
      <xdr:col>2</xdr:col>
      <xdr:colOff>19050</xdr:colOff>
      <xdr:row>55</xdr:row>
      <xdr:rowOff>38100</xdr:rowOff>
    </xdr:to>
    <xdr:sp>
      <xdr:nvSpPr>
        <xdr:cNvPr id="91" name="TextBox 140"/>
        <xdr:cNvSpPr txBox="1">
          <a:spLocks noChangeArrowheads="1"/>
        </xdr:cNvSpPr>
      </xdr:nvSpPr>
      <xdr:spPr>
        <a:xfrm>
          <a:off x="2552700" y="8848725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</a:t>
          </a:r>
          <a:r>
            <a:rPr lang="en-US" cap="none" sz="800" b="0" i="0" u="none" baseline="0">
              <a:latin typeface="ScriptC"/>
              <a:ea typeface="ScriptC"/>
              <a:cs typeface="ScriptC"/>
            </a:rPr>
            <a:t>l</a:t>
          </a:r>
        </a:p>
      </xdr:txBody>
    </xdr:sp>
    <xdr:clientData/>
  </xdr:twoCellAnchor>
  <xdr:twoCellAnchor>
    <xdr:from>
      <xdr:col>2</xdr:col>
      <xdr:colOff>504825</xdr:colOff>
      <xdr:row>51</xdr:row>
      <xdr:rowOff>76200</xdr:rowOff>
    </xdr:from>
    <xdr:to>
      <xdr:col>4</xdr:col>
      <xdr:colOff>571500</xdr:colOff>
      <xdr:row>52</xdr:row>
      <xdr:rowOff>66675</xdr:rowOff>
    </xdr:to>
    <xdr:sp>
      <xdr:nvSpPr>
        <xdr:cNvPr id="92" name="TextBox 141"/>
        <xdr:cNvSpPr txBox="1">
          <a:spLocks noChangeArrowheads="1"/>
        </xdr:cNvSpPr>
      </xdr:nvSpPr>
      <xdr:spPr>
        <a:xfrm>
          <a:off x="3438525" y="8391525"/>
          <a:ext cx="923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800" b="0" i="0" u="none" baseline="0">
              <a:latin typeface="CommercialScript BT"/>
              <a:ea typeface="CommercialScript BT"/>
              <a:cs typeface="CommercialScript BT"/>
            </a:rPr>
            <a:t>l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+jQ</a:t>
          </a:r>
          <a:r>
            <a:rPr lang="en-US" cap="none" sz="800" b="0" i="0" u="none" baseline="0">
              <a:latin typeface="CommercialScript BT"/>
              <a:ea typeface="CommercialScript BT"/>
              <a:cs typeface="CommercialScript BT"/>
            </a:rPr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180" zoomScaleNormal="180" workbookViewId="0" topLeftCell="A12">
      <selection activeCell="G25" sqref="G25"/>
    </sheetView>
  </sheetViews>
  <sheetFormatPr defaultColWidth="9.140625" defaultRowHeight="12.75"/>
  <cols>
    <col min="1" max="1" width="25.28125" style="0" customWidth="1"/>
    <col min="2" max="2" width="18.7109375" style="1" customWidth="1"/>
    <col min="3" max="3" width="9.421875" style="0" customWidth="1"/>
    <col min="4" max="4" width="3.421875" style="0" customWidth="1"/>
    <col min="5" max="5" width="9.57421875" style="0" customWidth="1"/>
    <col min="6" max="6" width="2.57421875" style="0" customWidth="1"/>
    <col min="7" max="7" width="9.8515625" style="0" bestFit="1" customWidth="1"/>
    <col min="8" max="8" width="2.421875" style="0" customWidth="1"/>
    <col min="9" max="9" width="7.421875" style="0" customWidth="1"/>
    <col min="10" max="10" width="2.421875" style="0" customWidth="1"/>
    <col min="11" max="11" width="4.421875" style="0" customWidth="1"/>
    <col min="12" max="12" width="15.7109375" style="0" customWidth="1"/>
    <col min="14" max="14" width="3.421875" style="0" customWidth="1"/>
  </cols>
  <sheetData>
    <row r="1" spans="1:11" ht="12.75">
      <c r="A1" s="16"/>
      <c r="B1" s="17"/>
      <c r="C1" s="16"/>
      <c r="D1" s="16"/>
      <c r="E1" s="16"/>
      <c r="F1" s="13"/>
      <c r="G1" s="13"/>
      <c r="H1" s="18" t="s">
        <v>9</v>
      </c>
      <c r="I1" s="10"/>
      <c r="J1" s="10"/>
      <c r="K1" s="11"/>
    </row>
    <row r="2" spans="1:11" ht="12.75">
      <c r="A2" s="16"/>
      <c r="B2" s="19" t="s">
        <v>6</v>
      </c>
      <c r="C2" s="16"/>
      <c r="D2" s="16"/>
      <c r="E2" s="16"/>
      <c r="F2" s="13"/>
      <c r="G2" s="13"/>
      <c r="H2" s="12"/>
      <c r="I2" s="13"/>
      <c r="J2" s="13"/>
      <c r="K2" s="20"/>
    </row>
    <row r="3" spans="1:11" ht="12.75">
      <c r="A3" s="16"/>
      <c r="B3" s="19"/>
      <c r="C3" s="16"/>
      <c r="D3" s="16"/>
      <c r="E3" s="16"/>
      <c r="F3" s="13"/>
      <c r="G3" s="13"/>
      <c r="H3" s="12"/>
      <c r="I3" s="13"/>
      <c r="J3" s="13"/>
      <c r="K3" s="20"/>
    </row>
    <row r="4" spans="1:11" ht="12.75">
      <c r="A4" s="21" t="s">
        <v>7</v>
      </c>
      <c r="B4" s="22" t="s">
        <v>101</v>
      </c>
      <c r="C4" s="16"/>
      <c r="D4" s="16"/>
      <c r="E4" s="16"/>
      <c r="F4" s="13"/>
      <c r="G4" s="13"/>
      <c r="H4" s="12"/>
      <c r="I4" s="13"/>
      <c r="J4" s="13"/>
      <c r="K4" s="20"/>
    </row>
    <row r="5" spans="1:11" ht="12.75">
      <c r="A5" s="21" t="s">
        <v>8</v>
      </c>
      <c r="B5" s="22" t="s">
        <v>51</v>
      </c>
      <c r="C5" s="16"/>
      <c r="D5" s="16"/>
      <c r="E5" s="16"/>
      <c r="F5" s="13"/>
      <c r="G5" s="13"/>
      <c r="H5" s="12"/>
      <c r="I5" s="13"/>
      <c r="J5" s="13"/>
      <c r="K5" s="20"/>
    </row>
    <row r="6" spans="1:11" ht="12.75">
      <c r="A6" s="16"/>
      <c r="B6" s="17"/>
      <c r="C6" s="16"/>
      <c r="D6" s="16"/>
      <c r="E6" s="16"/>
      <c r="F6" s="13"/>
      <c r="G6" s="13"/>
      <c r="H6" s="14"/>
      <c r="I6" s="15"/>
      <c r="J6" s="15"/>
      <c r="K6" s="23"/>
    </row>
    <row r="7" spans="1:11" ht="12.75">
      <c r="A7" s="24"/>
      <c r="B7" s="25"/>
      <c r="C7" s="24"/>
      <c r="D7" s="24"/>
      <c r="E7" s="24"/>
      <c r="F7" s="24"/>
      <c r="G7" s="24"/>
      <c r="H7" s="24"/>
      <c r="I7" s="24"/>
      <c r="J7" s="24"/>
      <c r="K7" s="24"/>
    </row>
    <row r="8" spans="1:11" ht="12.75">
      <c r="A8" s="150" t="s">
        <v>54</v>
      </c>
      <c r="B8" s="150"/>
      <c r="C8" s="150"/>
      <c r="D8" s="150"/>
      <c r="E8" s="150"/>
      <c r="F8" s="150"/>
      <c r="G8" s="150"/>
      <c r="H8" s="24"/>
      <c r="I8" s="24"/>
      <c r="J8" s="24"/>
      <c r="K8" s="24"/>
    </row>
    <row r="9" spans="1:12" ht="12.75">
      <c r="A9" s="24"/>
      <c r="B9" s="25"/>
      <c r="C9" s="24"/>
      <c r="D9" s="24"/>
      <c r="E9" s="24"/>
      <c r="F9" s="24"/>
      <c r="G9" s="24"/>
      <c r="H9" s="24"/>
      <c r="I9" s="24"/>
      <c r="J9" s="24"/>
      <c r="K9" s="24"/>
      <c r="L9" t="s">
        <v>47</v>
      </c>
    </row>
    <row r="10" spans="1:7" ht="12.75">
      <c r="A10" s="7"/>
      <c r="B10" s="8"/>
      <c r="C10" s="7"/>
      <c r="D10" s="7"/>
      <c r="E10" s="7"/>
      <c r="F10" s="7"/>
      <c r="G10" s="7"/>
    </row>
    <row r="11" spans="1:11" ht="12.75">
      <c r="A11" s="37" t="s">
        <v>0</v>
      </c>
      <c r="B11" s="38"/>
      <c r="C11" s="27"/>
      <c r="D11" s="27"/>
      <c r="E11" s="27"/>
      <c r="F11" s="27"/>
      <c r="G11" s="27"/>
      <c r="H11" s="27"/>
      <c r="I11" s="27"/>
      <c r="J11" s="27"/>
      <c r="K11" s="28"/>
    </row>
    <row r="12" spans="1:11" s="2" customFormat="1" ht="12.75">
      <c r="A12" s="39"/>
      <c r="B12" s="40" t="s">
        <v>15</v>
      </c>
      <c r="C12" s="41" t="s">
        <v>16</v>
      </c>
      <c r="D12" s="42" t="s">
        <v>11</v>
      </c>
      <c r="E12" s="43" t="s">
        <v>17</v>
      </c>
      <c r="F12" s="42" t="s">
        <v>14</v>
      </c>
      <c r="G12" s="41" t="s">
        <v>18</v>
      </c>
      <c r="H12" s="44" t="s">
        <v>13</v>
      </c>
      <c r="I12" s="45" t="s">
        <v>19</v>
      </c>
      <c r="J12" s="46"/>
      <c r="K12" s="47" t="s">
        <v>2</v>
      </c>
    </row>
    <row r="13" spans="1:11" s="2" customFormat="1" ht="13.5">
      <c r="A13" s="39"/>
      <c r="B13" s="48" t="s">
        <v>53</v>
      </c>
      <c r="C13" s="126">
        <f>G13*COS(RADIANS(I13))</f>
        <v>4.330127018922194</v>
      </c>
      <c r="D13" s="50" t="s">
        <v>11</v>
      </c>
      <c r="E13" s="126">
        <f>G13*SIN(RADIANS(I13))</f>
        <v>2.4999999999999996</v>
      </c>
      <c r="F13" s="51" t="s">
        <v>14</v>
      </c>
      <c r="G13" s="127">
        <v>5</v>
      </c>
      <c r="H13" s="44" t="s">
        <v>13</v>
      </c>
      <c r="I13" s="128">
        <v>30</v>
      </c>
      <c r="J13" s="30" t="s">
        <v>20</v>
      </c>
      <c r="K13" s="47" t="s">
        <v>2</v>
      </c>
    </row>
    <row r="14" spans="1:11" ht="12.75">
      <c r="A14" s="29"/>
      <c r="B14" s="48" t="s">
        <v>10</v>
      </c>
      <c r="C14" s="49">
        <v>30</v>
      </c>
      <c r="D14" s="50" t="s">
        <v>11</v>
      </c>
      <c r="E14" s="49">
        <v>40</v>
      </c>
      <c r="F14" s="51" t="s">
        <v>14</v>
      </c>
      <c r="G14" s="52">
        <f>SQRT(C14^2+E14^2)</f>
        <v>50</v>
      </c>
      <c r="H14" s="44" t="s">
        <v>13</v>
      </c>
      <c r="I14" s="53">
        <f>DEGREES(ATAN(E14/C14))</f>
        <v>53.13010235415598</v>
      </c>
      <c r="J14" s="30" t="s">
        <v>20</v>
      </c>
      <c r="K14" s="47" t="s">
        <v>2</v>
      </c>
    </row>
    <row r="15" spans="1:11" ht="12.75">
      <c r="A15" s="29"/>
      <c r="B15" s="48" t="s">
        <v>12</v>
      </c>
      <c r="C15" s="49">
        <v>60</v>
      </c>
      <c r="D15" s="50" t="s">
        <v>11</v>
      </c>
      <c r="E15" s="49">
        <v>20</v>
      </c>
      <c r="F15" s="51" t="s">
        <v>14</v>
      </c>
      <c r="G15" s="52">
        <f>SQRT(C15^2+E15^2)</f>
        <v>63.245553203367585</v>
      </c>
      <c r="H15" s="44" t="s">
        <v>13</v>
      </c>
      <c r="I15" s="53">
        <f>DEGREES(ATAN(E15/C15))</f>
        <v>18.43494882292201</v>
      </c>
      <c r="J15" s="30" t="s">
        <v>20</v>
      </c>
      <c r="K15" s="47" t="s">
        <v>2</v>
      </c>
    </row>
    <row r="16" spans="1:11" ht="12.75">
      <c r="A16" s="34"/>
      <c r="B16" s="54" t="s">
        <v>1</v>
      </c>
      <c r="C16" s="35"/>
      <c r="D16" s="35"/>
      <c r="E16" s="35"/>
      <c r="F16" s="35"/>
      <c r="G16" s="55">
        <v>240</v>
      </c>
      <c r="H16" s="56" t="s">
        <v>13</v>
      </c>
      <c r="I16" s="57">
        <v>0</v>
      </c>
      <c r="J16" s="35" t="s">
        <v>20</v>
      </c>
      <c r="K16" s="58" t="s">
        <v>3</v>
      </c>
    </row>
    <row r="17" spans="1:11" ht="12.75">
      <c r="A17" s="152" t="s">
        <v>49</v>
      </c>
      <c r="B17" s="153"/>
      <c r="C17" s="154"/>
      <c r="D17" s="153" t="s">
        <v>120</v>
      </c>
      <c r="E17" s="154"/>
      <c r="F17" s="155" t="s">
        <v>114</v>
      </c>
      <c r="G17" s="153">
        <v>220</v>
      </c>
      <c r="H17" s="156" t="s">
        <v>3</v>
      </c>
      <c r="I17" s="154"/>
      <c r="J17" s="154"/>
      <c r="K17" s="157"/>
    </row>
    <row r="18" spans="1:6" ht="12.75">
      <c r="A18" s="151" t="s">
        <v>4</v>
      </c>
      <c r="B18" s="88"/>
      <c r="C18" s="99"/>
      <c r="D18" s="99"/>
      <c r="E18" s="99"/>
      <c r="F18" s="100"/>
    </row>
    <row r="19" spans="1:6" ht="12.75">
      <c r="A19" s="98" t="s">
        <v>21</v>
      </c>
      <c r="B19" s="88" t="s">
        <v>24</v>
      </c>
      <c r="C19" s="99"/>
      <c r="D19" s="99"/>
      <c r="E19" s="99"/>
      <c r="F19" s="100"/>
    </row>
    <row r="20" spans="1:8" ht="12.75">
      <c r="A20" s="98" t="s">
        <v>22</v>
      </c>
      <c r="B20" s="88" t="s">
        <v>23</v>
      </c>
      <c r="C20" s="99"/>
      <c r="D20" s="99"/>
      <c r="E20" s="99"/>
      <c r="F20" s="100"/>
      <c r="H20" t="s">
        <v>48</v>
      </c>
    </row>
    <row r="21" spans="1:6" ht="12.75">
      <c r="A21" s="101" t="s">
        <v>25</v>
      </c>
      <c r="B21" s="102" t="s">
        <v>52</v>
      </c>
      <c r="C21" s="103"/>
      <c r="D21" s="103"/>
      <c r="E21" s="103"/>
      <c r="F21" s="104"/>
    </row>
    <row r="23" spans="1:11" ht="12.75">
      <c r="A23" s="59" t="s">
        <v>5</v>
      </c>
      <c r="B23" s="60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83"/>
      <c r="B24" s="9"/>
      <c r="C24" s="6"/>
      <c r="D24" s="6"/>
      <c r="E24" s="6"/>
      <c r="F24" s="6"/>
      <c r="G24" s="61" t="s">
        <v>42</v>
      </c>
      <c r="H24" s="84"/>
      <c r="I24" s="78" t="s">
        <v>43</v>
      </c>
      <c r="J24" s="7"/>
      <c r="K24" s="7"/>
    </row>
    <row r="25" spans="1:11" ht="12.75">
      <c r="A25" s="62" t="s">
        <v>21</v>
      </c>
      <c r="B25" s="63" t="s">
        <v>26</v>
      </c>
      <c r="C25" s="64" t="s">
        <v>29</v>
      </c>
      <c r="D25" s="65" t="s">
        <v>11</v>
      </c>
      <c r="E25" s="64" t="s">
        <v>30</v>
      </c>
      <c r="F25" s="66" t="s">
        <v>14</v>
      </c>
      <c r="G25" s="174" t="s">
        <v>50</v>
      </c>
      <c r="H25" s="67" t="s">
        <v>13</v>
      </c>
      <c r="I25" s="158" t="s">
        <v>32</v>
      </c>
      <c r="J25" s="68"/>
      <c r="K25" s="69"/>
    </row>
    <row r="26" spans="1:11" ht="12.75">
      <c r="A26" s="70"/>
      <c r="B26" s="71" t="s">
        <v>31</v>
      </c>
      <c r="C26" s="72">
        <f>C14+C15</f>
        <v>90</v>
      </c>
      <c r="D26" s="73" t="s">
        <v>11</v>
      </c>
      <c r="E26" s="72">
        <f>E14+E15</f>
        <v>60</v>
      </c>
      <c r="F26" s="74" t="s">
        <v>14</v>
      </c>
      <c r="G26" s="161">
        <f>SQRT(C26^2+E26^2)</f>
        <v>108.16653826391968</v>
      </c>
      <c r="H26" s="75" t="s">
        <v>13</v>
      </c>
      <c r="I26" s="160">
        <f>DEGREES(ATAN(E26/C26))</f>
        <v>33.690067525979785</v>
      </c>
      <c r="J26" s="76" t="s">
        <v>20</v>
      </c>
      <c r="K26" s="77" t="s">
        <v>2</v>
      </c>
    </row>
    <row r="27" spans="1:11" ht="12.75">
      <c r="A27" s="7"/>
      <c r="B27" s="8"/>
      <c r="C27" s="3"/>
      <c r="D27" s="85"/>
      <c r="E27" s="6"/>
      <c r="F27" s="6"/>
      <c r="G27" s="6"/>
      <c r="H27" s="7"/>
      <c r="I27" s="7"/>
      <c r="J27" s="7"/>
      <c r="K27" s="7"/>
    </row>
    <row r="28" spans="1:11" ht="12.75">
      <c r="A28" s="7"/>
      <c r="B28" s="8"/>
      <c r="C28" s="3"/>
      <c r="D28" s="85"/>
      <c r="E28" s="6"/>
      <c r="F28" s="6"/>
      <c r="G28" s="61" t="s">
        <v>37</v>
      </c>
      <c r="H28" s="84"/>
      <c r="I28" s="78" t="s">
        <v>44</v>
      </c>
      <c r="J28" s="7"/>
      <c r="K28" s="7"/>
    </row>
    <row r="29" spans="1:11" ht="12.75">
      <c r="A29" s="62" t="s">
        <v>22</v>
      </c>
      <c r="B29" s="63" t="s">
        <v>27</v>
      </c>
      <c r="C29" s="166" t="s">
        <v>34</v>
      </c>
      <c r="D29" s="65" t="s">
        <v>11</v>
      </c>
      <c r="E29" s="166" t="s">
        <v>35</v>
      </c>
      <c r="F29" s="66" t="s">
        <v>14</v>
      </c>
      <c r="G29" s="79" t="s">
        <v>33</v>
      </c>
      <c r="H29" s="67" t="s">
        <v>13</v>
      </c>
      <c r="I29" s="80" t="s">
        <v>40</v>
      </c>
      <c r="J29" s="68" t="s">
        <v>20</v>
      </c>
      <c r="K29" s="69"/>
    </row>
    <row r="30" spans="1:11" ht="12.75">
      <c r="A30" s="70"/>
      <c r="B30" s="71" t="s">
        <v>36</v>
      </c>
      <c r="C30" s="159">
        <f>G30*COS(RADIANS(I30))</f>
        <v>999.9999999999999</v>
      </c>
      <c r="D30" s="73" t="s">
        <v>11</v>
      </c>
      <c r="E30" s="160">
        <f>G30*SIN(RADIANS(I30))</f>
        <v>2999.9999999999995</v>
      </c>
      <c r="F30" s="74" t="s">
        <v>14</v>
      </c>
      <c r="G30" s="81">
        <f>G14*G15</f>
        <v>3162.277660168379</v>
      </c>
      <c r="H30" s="75" t="s">
        <v>13</v>
      </c>
      <c r="I30" s="82">
        <f>I14+I15</f>
        <v>71.56505117707799</v>
      </c>
      <c r="J30" s="76" t="s">
        <v>20</v>
      </c>
      <c r="K30" s="77" t="s">
        <v>2</v>
      </c>
    </row>
    <row r="31" spans="1:11" ht="12.75">
      <c r="A31" s="7"/>
      <c r="B31" s="8"/>
      <c r="C31" s="9"/>
      <c r="D31" s="5"/>
      <c r="E31" s="6"/>
      <c r="F31" s="6"/>
      <c r="G31" s="6"/>
      <c r="H31" s="7"/>
      <c r="I31" s="7"/>
      <c r="J31" s="7"/>
      <c r="K31" s="7"/>
    </row>
    <row r="32" spans="1:11" ht="12.75">
      <c r="A32" s="7"/>
      <c r="B32" s="8"/>
      <c r="C32" s="9"/>
      <c r="D32" s="5"/>
      <c r="E32" s="6"/>
      <c r="F32" s="6"/>
      <c r="G32" s="61" t="s">
        <v>45</v>
      </c>
      <c r="H32" s="84"/>
      <c r="I32" s="78" t="s">
        <v>46</v>
      </c>
      <c r="J32" s="7"/>
      <c r="K32" s="7"/>
    </row>
    <row r="33" spans="1:11" ht="12.75">
      <c r="A33" s="62" t="s">
        <v>25</v>
      </c>
      <c r="B33" s="63" t="s">
        <v>28</v>
      </c>
      <c r="C33" s="166" t="s">
        <v>34</v>
      </c>
      <c r="D33" s="65" t="s">
        <v>11</v>
      </c>
      <c r="E33" s="166" t="s">
        <v>35</v>
      </c>
      <c r="F33" s="66" t="s">
        <v>14</v>
      </c>
      <c r="G33" s="79" t="s">
        <v>38</v>
      </c>
      <c r="H33" s="67" t="s">
        <v>13</v>
      </c>
      <c r="I33" s="80" t="s">
        <v>39</v>
      </c>
      <c r="J33" s="68" t="s">
        <v>20</v>
      </c>
      <c r="K33" s="69"/>
    </row>
    <row r="34" spans="1:11" ht="12.75">
      <c r="A34" s="167"/>
      <c r="B34" s="129" t="s">
        <v>41</v>
      </c>
      <c r="C34" s="168">
        <f>G34*COS(RADIANS(I34))</f>
        <v>23.076923076923073</v>
      </c>
      <c r="D34" s="130" t="s">
        <v>11</v>
      </c>
      <c r="E34" s="169">
        <f>G34*SIN(RADIANS(I34))</f>
        <v>17.94871794871795</v>
      </c>
      <c r="F34" s="131" t="s">
        <v>14</v>
      </c>
      <c r="G34" s="170">
        <f>G30/G26</f>
        <v>29.235267310234306</v>
      </c>
      <c r="H34" s="132" t="s">
        <v>13</v>
      </c>
      <c r="I34" s="171">
        <f>I30-I26</f>
        <v>37.874983651098205</v>
      </c>
      <c r="J34" s="133" t="s">
        <v>20</v>
      </c>
      <c r="K34" s="172" t="s">
        <v>2</v>
      </c>
    </row>
    <row r="35" spans="1:11" ht="13.5">
      <c r="A35" s="59" t="s">
        <v>121</v>
      </c>
      <c r="B35" s="173" t="s">
        <v>122</v>
      </c>
      <c r="C35" s="163">
        <f>C34+C13</f>
        <v>27.407050095845268</v>
      </c>
      <c r="D35" s="134" t="s">
        <v>11</v>
      </c>
      <c r="E35" s="164">
        <f>E34+E13</f>
        <v>20.44871794871795</v>
      </c>
      <c r="F35" s="135" t="s">
        <v>14</v>
      </c>
      <c r="G35" s="165">
        <f>SQRT(C35^2+E35^2)</f>
        <v>34.19497712680024</v>
      </c>
      <c r="H35" s="136" t="s">
        <v>13</v>
      </c>
      <c r="I35" s="162">
        <f>DEGREES(ATAN(E35/C35))</f>
        <v>36.727046350811875</v>
      </c>
      <c r="J35" s="137"/>
      <c r="K35" s="138" t="s">
        <v>2</v>
      </c>
    </row>
    <row r="36" spans="1:7" ht="15.75">
      <c r="A36" s="3"/>
      <c r="B36" s="4"/>
      <c r="C36" s="4"/>
      <c r="D36" s="5"/>
      <c r="E36" s="6"/>
      <c r="F36" s="6"/>
      <c r="G36" s="6"/>
    </row>
    <row r="37" spans="1:8" ht="12.75">
      <c r="A37" s="3"/>
      <c r="B37" s="89"/>
      <c r="C37" s="90"/>
      <c r="D37" s="90"/>
      <c r="E37" s="90"/>
      <c r="F37" s="90"/>
      <c r="G37" s="90"/>
      <c r="H37" s="91"/>
    </row>
    <row r="38" spans="2:8" ht="12.75">
      <c r="B38" s="92"/>
      <c r="C38" s="86"/>
      <c r="D38" s="86"/>
      <c r="E38" s="86"/>
      <c r="F38" s="86"/>
      <c r="G38" s="86"/>
      <c r="H38" s="93"/>
    </row>
    <row r="39" spans="2:8" ht="12.75">
      <c r="B39" s="92"/>
      <c r="C39" s="86"/>
      <c r="D39" s="86"/>
      <c r="E39" s="86"/>
      <c r="F39" s="86"/>
      <c r="G39" s="86"/>
      <c r="H39" s="93"/>
    </row>
    <row r="40" spans="2:8" ht="12.75">
      <c r="B40" s="92"/>
      <c r="C40" s="87"/>
      <c r="D40" s="86"/>
      <c r="E40" s="86"/>
      <c r="F40" s="86"/>
      <c r="G40" s="86"/>
      <c r="H40" s="93"/>
    </row>
    <row r="41" spans="2:8" ht="12.75">
      <c r="B41" s="92"/>
      <c r="C41" s="86"/>
      <c r="D41" s="86"/>
      <c r="E41" s="86"/>
      <c r="F41" s="86"/>
      <c r="G41" s="86"/>
      <c r="H41" s="93"/>
    </row>
    <row r="42" spans="2:8" ht="12.75">
      <c r="B42" s="92"/>
      <c r="C42" s="86"/>
      <c r="D42" s="86"/>
      <c r="E42" s="86"/>
      <c r="F42" s="86"/>
      <c r="G42" s="86"/>
      <c r="H42" s="93"/>
    </row>
    <row r="43" spans="2:8" ht="12.75">
      <c r="B43" s="92"/>
      <c r="C43" s="86"/>
      <c r="D43" s="86"/>
      <c r="E43" s="86"/>
      <c r="F43" s="86"/>
      <c r="G43" s="86"/>
      <c r="H43" s="93"/>
    </row>
    <row r="44" spans="2:8" ht="12.75">
      <c r="B44" s="92"/>
      <c r="C44" s="86"/>
      <c r="D44" s="86"/>
      <c r="E44" s="86"/>
      <c r="F44" s="86"/>
      <c r="G44" s="86"/>
      <c r="H44" s="93"/>
    </row>
    <row r="45" spans="2:8" ht="12.75">
      <c r="B45" s="94"/>
      <c r="C45" s="86"/>
      <c r="D45" s="87"/>
      <c r="E45" s="86"/>
      <c r="F45" s="86"/>
      <c r="G45" s="86"/>
      <c r="H45" s="93"/>
    </row>
    <row r="46" spans="2:8" ht="12.75">
      <c r="B46" s="92"/>
      <c r="C46" s="86"/>
      <c r="D46" s="86"/>
      <c r="E46" s="86"/>
      <c r="F46" s="86"/>
      <c r="G46" s="86"/>
      <c r="H46" s="93"/>
    </row>
    <row r="47" spans="2:8" ht="12.75">
      <c r="B47" s="92"/>
      <c r="C47" s="86"/>
      <c r="D47" s="86"/>
      <c r="E47" s="86"/>
      <c r="F47" s="86"/>
      <c r="G47" s="86"/>
      <c r="H47" s="93"/>
    </row>
    <row r="48" spans="2:8" ht="12.75">
      <c r="B48" s="92"/>
      <c r="C48" s="86"/>
      <c r="D48" s="86"/>
      <c r="E48" s="86"/>
      <c r="F48" s="86"/>
      <c r="G48" s="86"/>
      <c r="H48" s="93"/>
    </row>
    <row r="49" spans="2:8" ht="12.75">
      <c r="B49" s="92"/>
      <c r="C49" s="86"/>
      <c r="D49" s="86"/>
      <c r="E49" s="86"/>
      <c r="F49" s="86"/>
      <c r="G49" s="86"/>
      <c r="H49" s="93"/>
    </row>
    <row r="50" spans="2:8" ht="12.75">
      <c r="B50" s="95"/>
      <c r="C50" s="96"/>
      <c r="D50" s="96"/>
      <c r="E50" s="96"/>
      <c r="F50" s="96"/>
      <c r="G50" s="96"/>
      <c r="H50" s="97"/>
    </row>
    <row r="52" spans="2:5" ht="12.75">
      <c r="B52" s="26"/>
      <c r="C52" s="27"/>
      <c r="D52" s="27"/>
      <c r="E52" s="28"/>
    </row>
    <row r="53" spans="2:5" ht="12.75">
      <c r="B53" s="29" t="s">
        <v>88</v>
      </c>
      <c r="C53" s="30"/>
      <c r="D53" s="30"/>
      <c r="E53" s="31"/>
    </row>
    <row r="54" spans="2:5" ht="12.75">
      <c r="B54" s="29"/>
      <c r="C54" s="30"/>
      <c r="D54" s="30"/>
      <c r="E54" s="31"/>
    </row>
    <row r="55" spans="2:5" ht="12.75">
      <c r="B55" s="29"/>
      <c r="C55" s="32"/>
      <c r="D55" s="30"/>
      <c r="E55" s="31"/>
    </row>
    <row r="56" spans="2:5" ht="12.75">
      <c r="B56" s="29"/>
      <c r="C56" s="30"/>
      <c r="D56" s="30"/>
      <c r="E56" s="31"/>
    </row>
    <row r="57" spans="2:5" ht="12.75">
      <c r="B57" s="29"/>
      <c r="C57" s="30"/>
      <c r="D57" s="30"/>
      <c r="E57" s="31"/>
    </row>
    <row r="58" spans="2:5" ht="12.75">
      <c r="B58" s="29"/>
      <c r="C58" s="30"/>
      <c r="D58" s="30"/>
      <c r="E58" s="31"/>
    </row>
    <row r="59" spans="2:5" ht="12.75">
      <c r="B59" s="29"/>
      <c r="C59" s="30"/>
      <c r="D59" s="30"/>
      <c r="E59" s="31"/>
    </row>
    <row r="60" spans="2:5" ht="12.75">
      <c r="B60" s="33"/>
      <c r="C60" s="30"/>
      <c r="D60" s="32"/>
      <c r="E60" s="31"/>
    </row>
    <row r="61" spans="2:5" ht="12.75">
      <c r="B61" s="29"/>
      <c r="C61" s="30"/>
      <c r="D61" s="30"/>
      <c r="E61" s="31"/>
    </row>
    <row r="62" spans="2:5" ht="12.75">
      <c r="B62" s="29"/>
      <c r="C62" s="30"/>
      <c r="D62" s="30"/>
      <c r="E62" s="31"/>
    </row>
    <row r="63" spans="2:5" ht="12.75">
      <c r="B63" s="29"/>
      <c r="C63" s="30"/>
      <c r="D63" s="30"/>
      <c r="E63" s="31"/>
    </row>
    <row r="64" spans="2:5" ht="12.75">
      <c r="B64" s="29"/>
      <c r="C64" s="30"/>
      <c r="D64" s="30"/>
      <c r="E64" s="31"/>
    </row>
    <row r="65" spans="2:5" ht="12.75">
      <c r="B65" s="34"/>
      <c r="C65" s="35"/>
      <c r="D65" s="35"/>
      <c r="E65" s="36"/>
    </row>
    <row r="69" ht="12.75">
      <c r="B69" s="105" t="s">
        <v>58</v>
      </c>
    </row>
    <row r="71" spans="2:8" ht="18.75">
      <c r="B71" s="123" t="s">
        <v>89</v>
      </c>
      <c r="C71" s="119"/>
      <c r="D71" s="123" t="s">
        <v>61</v>
      </c>
      <c r="E71" s="124">
        <f>Vab/G35</f>
        <v>7.018574661127658</v>
      </c>
      <c r="F71" s="125" t="s">
        <v>13</v>
      </c>
      <c r="G71" s="124">
        <f>I16+I34</f>
        <v>37.874983651098205</v>
      </c>
      <c r="H71" s="119" t="s">
        <v>87</v>
      </c>
    </row>
    <row r="72" spans="2:8" ht="15.75">
      <c r="B72" s="123" t="s">
        <v>90</v>
      </c>
      <c r="C72" s="24"/>
      <c r="D72" s="120" t="s">
        <v>91</v>
      </c>
      <c r="E72" s="139">
        <f>E71*G34</f>
        <v>205.18990635490422</v>
      </c>
      <c r="F72" s="24" t="s">
        <v>3</v>
      </c>
      <c r="G72" s="24"/>
      <c r="H72" s="24"/>
    </row>
    <row r="74" spans="2:7" ht="18.75">
      <c r="B74" s="123" t="s">
        <v>92</v>
      </c>
      <c r="C74" s="119"/>
      <c r="D74" s="123" t="s">
        <v>59</v>
      </c>
      <c r="E74" s="124">
        <f>E72/G14</f>
        <v>4.103798127098084</v>
      </c>
      <c r="F74" s="119" t="s">
        <v>87</v>
      </c>
      <c r="G74" s="124"/>
    </row>
    <row r="75" spans="2:7" ht="18.75">
      <c r="B75" s="123" t="s">
        <v>93</v>
      </c>
      <c r="C75" s="119"/>
      <c r="D75" s="123" t="s">
        <v>60</v>
      </c>
      <c r="E75" s="124">
        <f>E72/G15</f>
        <v>3.244337284790777</v>
      </c>
      <c r="F75" s="119" t="s">
        <v>87</v>
      </c>
      <c r="G75" s="124"/>
    </row>
    <row r="77" ht="12.75">
      <c r="B77" s="105" t="s">
        <v>55</v>
      </c>
    </row>
    <row r="79" spans="2:6" ht="15.75">
      <c r="B79" s="106" t="s">
        <v>56</v>
      </c>
      <c r="C79" s="24"/>
      <c r="D79" s="108" t="s">
        <v>57</v>
      </c>
      <c r="E79" s="107">
        <f>C14*E74^2</f>
        <v>505.2347720392124</v>
      </c>
      <c r="F79" s="24" t="s">
        <v>2</v>
      </c>
    </row>
    <row r="80" spans="2:6" ht="15.75">
      <c r="B80" s="106" t="s">
        <v>62</v>
      </c>
      <c r="C80" s="24"/>
      <c r="D80" s="108" t="s">
        <v>63</v>
      </c>
      <c r="E80" s="107">
        <f>C15*E75^2</f>
        <v>631.5434650490155</v>
      </c>
      <c r="F80" s="24" t="s">
        <v>2</v>
      </c>
    </row>
    <row r="81" spans="2:6" ht="15.75">
      <c r="B81" s="106" t="s">
        <v>64</v>
      </c>
      <c r="C81" s="24"/>
      <c r="D81" s="108" t="s">
        <v>65</v>
      </c>
      <c r="E81" s="107">
        <f>C34*E71^2</f>
        <v>1136.7782370882278</v>
      </c>
      <c r="F81" s="24" t="s">
        <v>2</v>
      </c>
    </row>
    <row r="82" spans="2:6" ht="12.75">
      <c r="B82" s="109"/>
      <c r="C82" s="122" t="s">
        <v>66</v>
      </c>
      <c r="D82" s="110"/>
      <c r="E82" s="110"/>
      <c r="F82" s="110"/>
    </row>
    <row r="83" spans="2:6" ht="15.75">
      <c r="B83" s="109"/>
      <c r="C83" s="110"/>
      <c r="D83" s="112" t="s">
        <v>67</v>
      </c>
      <c r="E83" s="111">
        <f>E79+E80</f>
        <v>1136.7782370882278</v>
      </c>
      <c r="F83" s="110" t="s">
        <v>2</v>
      </c>
    </row>
    <row r="85" spans="2:7" ht="15.75">
      <c r="B85" s="114" t="s">
        <v>68</v>
      </c>
      <c r="C85" s="113"/>
      <c r="D85" s="115" t="s">
        <v>71</v>
      </c>
      <c r="E85" s="116">
        <f>E14*E74^2</f>
        <v>673.6463627189498</v>
      </c>
      <c r="F85" s="113" t="s">
        <v>74</v>
      </c>
      <c r="G85" s="113"/>
    </row>
    <row r="86" spans="2:7" ht="15.75">
      <c r="B86" s="114" t="s">
        <v>69</v>
      </c>
      <c r="C86" s="113"/>
      <c r="D86" s="115" t="s">
        <v>72</v>
      </c>
      <c r="E86" s="116">
        <f>E15*E75^2</f>
        <v>210.5144883496718</v>
      </c>
      <c r="F86" s="113" t="s">
        <v>74</v>
      </c>
      <c r="G86" s="113"/>
    </row>
    <row r="87" spans="2:7" ht="15.75">
      <c r="B87" s="114" t="s">
        <v>70</v>
      </c>
      <c r="C87" s="113"/>
      <c r="D87" s="115" t="s">
        <v>73</v>
      </c>
      <c r="E87" s="116">
        <f>E34*E71^2</f>
        <v>884.1608510686218</v>
      </c>
      <c r="F87" s="113" t="s">
        <v>74</v>
      </c>
      <c r="G87" s="113"/>
    </row>
    <row r="88" spans="2:7" ht="12.75">
      <c r="B88" s="109"/>
      <c r="C88" s="122" t="s">
        <v>66</v>
      </c>
      <c r="D88" s="110"/>
      <c r="E88" s="110"/>
      <c r="F88" s="110"/>
      <c r="G88" s="110"/>
    </row>
    <row r="89" spans="2:7" ht="15.75">
      <c r="B89" s="109"/>
      <c r="C89" s="110"/>
      <c r="D89" s="112" t="s">
        <v>75</v>
      </c>
      <c r="E89" s="111">
        <f>E85+E86</f>
        <v>884.1608510686217</v>
      </c>
      <c r="F89" s="110" t="s">
        <v>74</v>
      </c>
      <c r="G89" s="110"/>
    </row>
    <row r="91" spans="1:7" ht="15.75">
      <c r="A91" s="117"/>
      <c r="B91" s="118" t="s">
        <v>76</v>
      </c>
      <c r="C91" s="117"/>
      <c r="D91" s="118" t="s">
        <v>77</v>
      </c>
      <c r="E91" s="121">
        <f>SQRT(E79^2+E85^2)</f>
        <v>842.0579533986872</v>
      </c>
      <c r="F91" s="117" t="s">
        <v>78</v>
      </c>
      <c r="G91" s="117"/>
    </row>
    <row r="92" spans="1:7" ht="15.75">
      <c r="A92" s="117"/>
      <c r="B92" s="118" t="s">
        <v>79</v>
      </c>
      <c r="C92" s="117"/>
      <c r="D92" s="118" t="s">
        <v>80</v>
      </c>
      <c r="E92" s="121">
        <f>SQRT(E80^2+E86^2)</f>
        <v>665.7052636499437</v>
      </c>
      <c r="F92" s="117" t="s">
        <v>78</v>
      </c>
      <c r="G92" s="117"/>
    </row>
    <row r="93" spans="1:7" ht="15.75">
      <c r="A93" s="117"/>
      <c r="B93" s="118" t="s">
        <v>81</v>
      </c>
      <c r="C93" s="117"/>
      <c r="D93" s="118" t="s">
        <v>82</v>
      </c>
      <c r="E93" s="121">
        <f>SQRT(E81^2+E87^2)</f>
        <v>1440.1406774616876</v>
      </c>
      <c r="F93" s="117" t="s">
        <v>78</v>
      </c>
      <c r="G93" s="117"/>
    </row>
    <row r="94" spans="2:7" ht="18.75">
      <c r="B94" s="25"/>
      <c r="C94" s="119"/>
      <c r="D94" s="120" t="s">
        <v>83</v>
      </c>
      <c r="E94" s="107">
        <f>Vab*E74</f>
        <v>984.9115505035402</v>
      </c>
      <c r="F94" s="24" t="s">
        <v>78</v>
      </c>
      <c r="G94" s="24"/>
    </row>
    <row r="95" spans="2:7" ht="18.75">
      <c r="B95" s="25"/>
      <c r="C95" s="119"/>
      <c r="D95" s="120" t="s">
        <v>84</v>
      </c>
      <c r="E95" s="107">
        <f>Vab*E75</f>
        <v>778.6409483497865</v>
      </c>
      <c r="F95" s="24" t="s">
        <v>78</v>
      </c>
      <c r="G95" s="24"/>
    </row>
    <row r="96" spans="2:7" ht="18.75">
      <c r="B96" s="25"/>
      <c r="C96" s="119"/>
      <c r="D96" s="120" t="s">
        <v>85</v>
      </c>
      <c r="E96" s="107">
        <f>Vab*E71</f>
        <v>1684.4579186706378</v>
      </c>
      <c r="F96" s="24" t="s">
        <v>78</v>
      </c>
      <c r="G96" s="24"/>
    </row>
    <row r="97" spans="2:7" ht="12.75">
      <c r="B97" s="109"/>
      <c r="C97" s="122" t="s">
        <v>66</v>
      </c>
      <c r="D97" s="110"/>
      <c r="E97" s="110"/>
      <c r="F97" s="110"/>
      <c r="G97" s="110"/>
    </row>
    <row r="98" spans="2:7" ht="15.75">
      <c r="B98" s="109"/>
      <c r="C98" s="110"/>
      <c r="D98" s="112" t="s">
        <v>86</v>
      </c>
      <c r="E98" s="111">
        <f>E94+E95</f>
        <v>1763.5524988533266</v>
      </c>
      <c r="F98" s="110" t="s">
        <v>74</v>
      </c>
      <c r="G98" s="110"/>
    </row>
    <row r="101" spans="1:6" ht="15.75">
      <c r="A101" s="113" t="s">
        <v>95</v>
      </c>
      <c r="B101" s="140"/>
      <c r="C101" s="113"/>
      <c r="D101" s="115" t="s">
        <v>96</v>
      </c>
      <c r="E101" s="116">
        <f>Vab*E71</f>
        <v>1684.4579186706378</v>
      </c>
      <c r="F101" s="113" t="s">
        <v>2</v>
      </c>
    </row>
    <row r="102" spans="1:6" ht="15.75">
      <c r="A102" s="113" t="s">
        <v>94</v>
      </c>
      <c r="B102" s="114" t="s">
        <v>99</v>
      </c>
      <c r="C102" s="113"/>
      <c r="D102" s="114" t="s">
        <v>100</v>
      </c>
      <c r="E102" s="141">
        <f>C13*E71^2</f>
        <v>213.30374688733392</v>
      </c>
      <c r="F102" s="113" t="s">
        <v>2</v>
      </c>
    </row>
    <row r="103" spans="1:6" ht="15.75">
      <c r="A103" s="113" t="s">
        <v>97</v>
      </c>
      <c r="B103" s="114" t="s">
        <v>98</v>
      </c>
      <c r="C103" s="113"/>
      <c r="D103" s="114" t="s">
        <v>102</v>
      </c>
      <c r="E103" s="116">
        <f>E83</f>
        <v>1136.7782370882278</v>
      </c>
      <c r="F103" s="113" t="s">
        <v>2</v>
      </c>
    </row>
    <row r="105" spans="1:5" ht="21.75">
      <c r="A105" s="110" t="s">
        <v>103</v>
      </c>
      <c r="B105" s="142" t="s">
        <v>104</v>
      </c>
      <c r="C105" s="110"/>
      <c r="D105" s="142" t="s">
        <v>105</v>
      </c>
      <c r="E105" s="110">
        <f>E103/E101</f>
        <v>0.6748629481853515</v>
      </c>
    </row>
    <row r="106" spans="1:5" ht="21.75">
      <c r="A106" s="110" t="s">
        <v>107</v>
      </c>
      <c r="B106" s="142" t="s">
        <v>106</v>
      </c>
      <c r="C106" s="110"/>
      <c r="D106" s="142" t="s">
        <v>105</v>
      </c>
      <c r="E106" s="143">
        <f>100*E103/E101</f>
        <v>67.48629481853516</v>
      </c>
    </row>
    <row r="108" spans="1:9" ht="18">
      <c r="A108" s="144" t="s">
        <v>108</v>
      </c>
      <c r="B108" s="145" t="s">
        <v>109</v>
      </c>
      <c r="C108" s="144"/>
      <c r="D108" s="146" t="s">
        <v>110</v>
      </c>
      <c r="E108" s="147">
        <f>C13*E71</f>
        <v>30.39131977447155</v>
      </c>
      <c r="F108" s="144" t="s">
        <v>3</v>
      </c>
      <c r="G108" s="144"/>
      <c r="H108" s="144"/>
      <c r="I108" s="144"/>
    </row>
    <row r="109" spans="1:9" ht="21.75">
      <c r="A109" s="144" t="s">
        <v>111</v>
      </c>
      <c r="B109" s="145" t="s">
        <v>112</v>
      </c>
      <c r="C109" s="144"/>
      <c r="D109" s="146" t="s">
        <v>113</v>
      </c>
      <c r="E109" s="148">
        <f>100*E108/Vn</f>
        <v>13.814236261123432</v>
      </c>
      <c r="F109" s="144" t="s">
        <v>115</v>
      </c>
      <c r="G109" s="144"/>
      <c r="H109" s="144"/>
      <c r="I109" s="144"/>
    </row>
    <row r="110" spans="1:9" ht="12.75">
      <c r="A110" s="144"/>
      <c r="B110" s="149"/>
      <c r="C110" s="144" t="str">
        <f>IF(E109&gt;4,"attenzione caduta maggiore a 4%, cambiare linea","ok")</f>
        <v>attenzione caduta maggiore a 4%, cambiare linea</v>
      </c>
      <c r="D110" s="144"/>
      <c r="E110" s="144"/>
      <c r="F110" s="144"/>
      <c r="G110" s="144"/>
      <c r="H110" s="144"/>
      <c r="I110" s="144"/>
    </row>
    <row r="112" spans="1:9" ht="12.75">
      <c r="A112" s="144" t="s">
        <v>116</v>
      </c>
      <c r="B112" s="149"/>
      <c r="C112" s="144"/>
      <c r="D112" s="144"/>
      <c r="E112" s="144"/>
      <c r="F112" s="144"/>
      <c r="G112" s="144"/>
      <c r="H112" s="144"/>
      <c r="I112" s="144"/>
    </row>
    <row r="113" spans="1:9" ht="18">
      <c r="A113" s="144" t="s">
        <v>118</v>
      </c>
      <c r="B113" s="145" t="s">
        <v>117</v>
      </c>
      <c r="C113" s="144"/>
      <c r="D113" s="146" t="s">
        <v>119</v>
      </c>
      <c r="E113" s="148">
        <f>Vab-E72</f>
        <v>34.810093645095776</v>
      </c>
      <c r="F113" s="144" t="s">
        <v>3</v>
      </c>
      <c r="G113" s="144"/>
      <c r="H113" s="144"/>
      <c r="I113" s="144"/>
    </row>
    <row r="114" spans="1:9" ht="18">
      <c r="A114" s="144"/>
      <c r="B114" s="149"/>
      <c r="C114" s="144"/>
      <c r="D114" s="146" t="s">
        <v>113</v>
      </c>
      <c r="E114" s="148">
        <f>100*E113/Vn</f>
        <v>15.822769838679898</v>
      </c>
      <c r="F114" s="144" t="s">
        <v>115</v>
      </c>
      <c r="G114" s="144"/>
      <c r="H114" s="144"/>
      <c r="I114" s="144"/>
    </row>
    <row r="115" spans="1:9" ht="12.75">
      <c r="A115" s="144"/>
      <c r="B115" s="149"/>
      <c r="C115" s="144" t="str">
        <f>IF(E114&gt;4,"attenzione caduta maggiore a 4%, cambiare linea","ok")</f>
        <v>attenzione caduta maggiore a 4%, cambiare linea</v>
      </c>
      <c r="D115" s="144"/>
      <c r="E115" s="144"/>
      <c r="F115" s="144"/>
      <c r="G115" s="144"/>
      <c r="H115" s="144"/>
      <c r="I115" s="144"/>
    </row>
  </sheetData>
  <mergeCells count="1">
    <mergeCell ref="A8:G8"/>
  </mergeCells>
  <printOptions/>
  <pageMargins left="0.63" right="0.2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7" sqref="C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Galvani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Galvani</dc:creator>
  <cp:keywords/>
  <dc:description/>
  <cp:lastModifiedBy>pascutti.albino</cp:lastModifiedBy>
  <cp:lastPrinted>2008-11-19T09:58:25Z</cp:lastPrinted>
  <dcterms:created xsi:type="dcterms:W3CDTF">2008-11-13T10:11:25Z</dcterms:created>
  <dcterms:modified xsi:type="dcterms:W3CDTF">2009-11-30T12:14:39Z</dcterms:modified>
  <cp:category/>
  <cp:version/>
  <cp:contentType/>
  <cp:contentStatus/>
</cp:coreProperties>
</file>